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0" windowWidth="15990" windowHeight="10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<sst xmlns="http://schemas.openxmlformats.org/spreadsheetml/2006/main" count="143" uniqueCount="115">
  <si>
    <t>RFRA Requests</t>
  </si>
  <si>
    <t>Number of requests received</t>
  </si>
  <si>
    <t>Number of requests pending</t>
  </si>
  <si>
    <t>Number of requests denied</t>
  </si>
  <si>
    <t>Number of requests approved</t>
  </si>
  <si>
    <t>Special Volunteers</t>
  </si>
  <si>
    <t>Employee Volunteers</t>
  </si>
  <si>
    <t>Approved Volunteers</t>
  </si>
  <si>
    <t>Volunteer Chaplains</t>
  </si>
  <si>
    <t xml:space="preserve">Staff Chaplains              </t>
  </si>
  <si>
    <t xml:space="preserve">Contract Chaplain </t>
  </si>
  <si>
    <t>"Other" Faith Groups Currently Meeting</t>
  </si>
  <si>
    <t>Native American</t>
  </si>
  <si>
    <t>Latter Day Saints (Mormons)</t>
  </si>
  <si>
    <t>Jehovah Witness</t>
  </si>
  <si>
    <t>Worldwide Church of God</t>
  </si>
  <si>
    <t>House of Yahweh</t>
  </si>
  <si>
    <t>Jewish</t>
  </si>
  <si>
    <t>Wicca</t>
  </si>
  <si>
    <t>Seventh Day Adventist</t>
  </si>
  <si>
    <t>Christian Science</t>
  </si>
  <si>
    <t>Odinist/Asatru</t>
  </si>
  <si>
    <t>Life Changes Academy     Track III - Family Programs</t>
  </si>
  <si>
    <t>Life Changes Academy     Track II - Mentor</t>
  </si>
  <si>
    <t>Life Changes Academy     Track IV - Life Skills Program</t>
  </si>
  <si>
    <t>Life Changes Academy     Track V - Growth Groups</t>
  </si>
  <si>
    <t>Life Changes Academy     Track VI - Spiritual Growth Programs</t>
  </si>
  <si>
    <t>Distinct classes</t>
  </si>
  <si>
    <t>Volunteer facilitators used</t>
  </si>
  <si>
    <t>Offenders enrolled</t>
  </si>
  <si>
    <t>Offenders attending</t>
  </si>
  <si>
    <t>New classes started from last month</t>
  </si>
  <si>
    <t>Volunteer mentors enrolled</t>
  </si>
  <si>
    <t>Volunteer mentors visiting</t>
  </si>
  <si>
    <t>Offenders visiting</t>
  </si>
  <si>
    <t xml:space="preserve"> - Volunteers attending</t>
  </si>
  <si>
    <t xml:space="preserve"> - Volunteer hours</t>
  </si>
  <si>
    <t>Marriage Seminars conducted</t>
  </si>
  <si>
    <t xml:space="preserve"> - Volunteers working</t>
  </si>
  <si>
    <t xml:space="preserve"> - Offender couples</t>
  </si>
  <si>
    <t xml:space="preserve"> - Offenders enrolled</t>
  </si>
  <si>
    <t xml:space="preserve"> - Offenders attending</t>
  </si>
  <si>
    <t xml:space="preserve"> - Sessions held</t>
  </si>
  <si>
    <t xml:space="preserve"> - Children enrolled</t>
  </si>
  <si>
    <t xml:space="preserve"> - Children attending</t>
  </si>
  <si>
    <t>Family Events held</t>
  </si>
  <si>
    <t xml:space="preserve"> - Volunteers used</t>
  </si>
  <si>
    <t xml:space="preserve"> - Offenders participating</t>
  </si>
  <si>
    <t xml:space="preserve"> - Family members involved</t>
  </si>
  <si>
    <t>Marriage and parenting classes</t>
  </si>
  <si>
    <t xml:space="preserve"> - Class meetings</t>
  </si>
  <si>
    <t xml:space="preserve"> - Volunteers enrolled</t>
  </si>
  <si>
    <t>Volunteers enrolled</t>
  </si>
  <si>
    <t>Volunteers attending</t>
  </si>
  <si>
    <t>Support groups</t>
  </si>
  <si>
    <t>Volunteer facilitators enrolled</t>
  </si>
  <si>
    <t>Volunteer facilitators attending</t>
  </si>
  <si>
    <t>Primary Worship Services</t>
  </si>
  <si>
    <t xml:space="preserve"> - Offender attendance</t>
  </si>
  <si>
    <t>Additional Services</t>
  </si>
  <si>
    <t>Spiritual Growth classes</t>
  </si>
  <si>
    <t>Special volunteers</t>
  </si>
  <si>
    <t xml:space="preserve"> - Hours worked</t>
  </si>
  <si>
    <t xml:space="preserve"> - Training sessions provided</t>
  </si>
  <si>
    <t xml:space="preserve"> - Volunteers in this training</t>
  </si>
  <si>
    <t>Employee volunteers</t>
  </si>
  <si>
    <t xml:space="preserve"> - Volunteer hours worked</t>
  </si>
  <si>
    <t xml:space="preserve"> - Training hours provided</t>
  </si>
  <si>
    <t xml:space="preserve">Approved volunteers </t>
  </si>
  <si>
    <t>Housing area pastors working</t>
  </si>
  <si>
    <t>Total visits to Ad Seg</t>
  </si>
  <si>
    <t>Hours worked in Ad Seg</t>
  </si>
  <si>
    <t>Volunteer chaplains cleared to work on unit</t>
  </si>
  <si>
    <t>Interns</t>
  </si>
  <si>
    <t>Volunteer chaplains working</t>
  </si>
  <si>
    <t>Hours worked</t>
  </si>
  <si>
    <t>Counseling interviews</t>
  </si>
  <si>
    <t>Counseling groups led</t>
  </si>
  <si>
    <t>Offender family death messages delivered</t>
  </si>
  <si>
    <t>Offender phone calls supervised</t>
  </si>
  <si>
    <t>Offender family letters written</t>
  </si>
  <si>
    <t>Offender deaths worked</t>
  </si>
  <si>
    <t># of counseling groups led</t>
  </si>
  <si>
    <t># of classes/study groups led</t>
  </si>
  <si>
    <t># of ITP sessions you participated in</t>
  </si>
  <si>
    <t># of hours of TDCJ training received</t>
  </si>
  <si>
    <t># of hours of denominational or continuing ed. training received</t>
  </si>
  <si>
    <t># of hours of staff ministry performed off unit</t>
  </si>
  <si>
    <t># of community service hours donated</t>
  </si>
  <si>
    <t># of community speaking opportunities</t>
  </si>
  <si>
    <t># of counseling interviews</t>
  </si>
  <si>
    <t># of offender family death messages delivered</t>
  </si>
  <si>
    <t># of offender phone calls supervised</t>
  </si>
  <si>
    <t>Phone calls made on behalf on offenders</t>
  </si>
  <si>
    <t># of phone calls made on behalf of offender</t>
  </si>
  <si>
    <t># of offender family letters written</t>
  </si>
  <si>
    <t># of offender deaths worked</t>
  </si>
  <si>
    <t># of units serving</t>
  </si>
  <si>
    <t># of classes/study groups lead</t>
  </si>
  <si>
    <t># of counseling groups lead</t>
  </si>
  <si>
    <t># of hours worked</t>
  </si>
  <si>
    <t>Class meetings held</t>
  </si>
  <si>
    <t xml:space="preserve"> - Offenders contacted</t>
  </si>
  <si>
    <t># of units visited and/or called by phone ( Islamic Only)</t>
  </si>
  <si>
    <t>Visiting Room Hospitality Ministry - Volunteers enrolled</t>
  </si>
  <si>
    <t>Day With Dads/Moms - Volunteers enrolled</t>
  </si>
  <si>
    <t>Life Changes Academy   Track I - Voyager Program</t>
  </si>
  <si>
    <t>FY Standard Dev.</t>
  </si>
  <si>
    <t>FY Monthly Minimum</t>
  </si>
  <si>
    <t>FY Monthly Max.</t>
  </si>
  <si>
    <r>
      <t xml:space="preserve">FY 2002 - TDCJ Chaplaincy - </t>
    </r>
    <r>
      <rPr>
        <sz val="12"/>
        <color indexed="12"/>
        <rFont val="Times New Roman"/>
        <family val="1"/>
      </rPr>
      <t>with statistics added by MG Maness (skewed by several absences from June-Aug 2002)</t>
    </r>
  </si>
  <si>
    <t>Questions highlighted in blue are being added with the new report format.</t>
  </si>
  <si>
    <r>
      <t xml:space="preserve">Questions highlighted in yellow are being fazed out with the old report format </t>
    </r>
    <r>
      <rPr>
        <sz val="12"/>
        <color indexed="10"/>
        <rFont val="Arial"/>
        <family val="2"/>
      </rPr>
      <t>[sic. Fazing = Phasing?]</t>
    </r>
    <r>
      <rPr>
        <b/>
        <sz val="14"/>
        <color indexed="10"/>
        <rFont val="Arial"/>
        <family val="2"/>
      </rPr>
      <t>.</t>
    </r>
    <r>
      <rPr>
        <b/>
        <i/>
        <sz val="14"/>
        <color indexed="10"/>
        <rFont val="Arial"/>
        <family val="2"/>
      </rPr>
      <t xml:space="preserve"> </t>
    </r>
  </si>
  <si>
    <t>FY Average</t>
  </si>
  <si>
    <r>
      <t xml:space="preserve">  </t>
    </r>
    <r>
      <rPr>
        <b/>
        <sz val="14"/>
        <color indexed="10"/>
        <rFont val="Arial"/>
        <family val="2"/>
      </rPr>
      <t xml:space="preserve"> ^^^ </t>
    </r>
    <r>
      <rPr>
        <b/>
        <sz val="14"/>
        <color indexed="16"/>
        <rFont val="Arial"/>
        <family val="2"/>
      </rPr>
      <t xml:space="preserve">HIGHLY Questionable:  The </t>
    </r>
    <r>
      <rPr>
        <b/>
        <sz val="14"/>
        <color indexed="12"/>
        <rFont val="Arial"/>
        <family val="2"/>
      </rPr>
      <t xml:space="preserve">PHASING out </t>
    </r>
    <r>
      <rPr>
        <b/>
        <sz val="14"/>
        <color indexed="16"/>
        <rFont val="Arial"/>
        <family val="2"/>
      </rPr>
      <t>of the collection of several of these is beyond understanding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</si>
</sst>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color indexed="12"/>
      <name val="Arial"/>
      <family val="2"/>
    </font>
    <font>
      <b/>
      <i/>
      <sz val="14"/>
      <color indexed="10"/>
      <name val="Arial"/>
      <family val="2"/>
    </font>
    <font>
      <sz val="12"/>
      <color indexed="12"/>
      <name val="Times New Roman"/>
      <family val="1"/>
    </font>
    <font>
      <b/>
      <sz val="18"/>
      <color indexed="12"/>
      <name val="Times New Roman"/>
      <family val="1"/>
    </font>
    <font>
      <b/>
      <sz val="14"/>
      <color indexed="10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sz val="14"/>
      <color indexed="16"/>
      <name val="Arial"/>
      <family val="2"/>
    </font>
    <font>
      <sz val="1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>
        <color indexed="16"/>
      </right>
      <top style="thin"/>
      <bottom style="thin"/>
    </border>
    <border>
      <left>
        <color indexed="63"/>
      </left>
      <right style="thick">
        <color indexed="16"/>
      </right>
      <top style="thin"/>
      <bottom style="thin"/>
    </border>
    <border>
      <left>
        <color indexed="63"/>
      </left>
      <right style="thick">
        <color indexed="16"/>
      </right>
      <top>
        <color indexed="63"/>
      </top>
      <bottom style="thin"/>
    </border>
    <border>
      <left>
        <color indexed="63"/>
      </left>
      <right style="thin"/>
      <top style="thin"/>
      <bottom style="thick">
        <color indexed="16"/>
      </bottom>
    </border>
    <border>
      <left style="thin"/>
      <right style="thin"/>
      <top style="thin"/>
      <bottom style="thick">
        <color indexed="16"/>
      </bottom>
    </border>
    <border>
      <left style="thin"/>
      <right style="thick">
        <color indexed="16"/>
      </right>
      <top style="thin"/>
      <bottom style="thick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n">
        <color indexed="16"/>
      </top>
      <bottom style="thin">
        <color indexed="16"/>
      </bottom>
    </border>
    <border>
      <left style="thick">
        <color indexed="16"/>
      </left>
      <right style="thin">
        <color indexed="16"/>
      </right>
      <top style="thin">
        <color indexed="16"/>
      </top>
      <bottom style="thick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ck">
        <color indexed="16"/>
      </bottom>
    </border>
    <border>
      <left style="thin">
        <color indexed="16"/>
      </left>
      <right style="thick">
        <color indexed="16"/>
      </right>
      <top style="thin">
        <color indexed="16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>
        <color indexed="16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>
        <color indexed="16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 style="thick">
        <color indexed="16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>
        <color indexed="63"/>
      </bottom>
    </border>
    <border>
      <left style="thick">
        <color indexed="16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 style="thick">
        <color indexed="16"/>
      </right>
      <top>
        <color indexed="63"/>
      </top>
      <bottom style="thick">
        <color indexed="16"/>
      </bottom>
    </border>
    <border>
      <left style="thick">
        <color indexed="16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ck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>
        <color indexed="16"/>
      </right>
      <top style="thin"/>
      <bottom>
        <color indexed="63"/>
      </bottom>
    </border>
    <border>
      <left>
        <color indexed="63"/>
      </left>
      <right>
        <color indexed="63"/>
      </right>
      <top style="thick">
        <color indexed="16"/>
      </top>
      <bottom style="thin"/>
    </border>
    <border>
      <left>
        <color indexed="63"/>
      </left>
      <right style="thick">
        <color indexed="16"/>
      </right>
      <top style="thick">
        <color indexed="16"/>
      </top>
      <bottom style="thin"/>
    </border>
    <border>
      <left style="thin">
        <color indexed="16"/>
      </left>
      <right style="thin">
        <color indexed="16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ck">
        <color indexed="16"/>
      </right>
      <top style="thick">
        <color indexed="16"/>
      </top>
      <bottom style="thin">
        <color indexed="16"/>
      </bottom>
    </border>
    <border>
      <left style="thin">
        <color indexed="16"/>
      </left>
      <right style="thick">
        <color indexed="16"/>
      </right>
      <top>
        <color indexed="63"/>
      </top>
      <bottom style="thin">
        <color indexed="1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2" borderId="1" xfId="0" applyNumberFormat="1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/>
    </xf>
    <xf numFmtId="3" fontId="3" fillId="3" borderId="3" xfId="0" applyNumberFormat="1" applyFont="1" applyFill="1" applyBorder="1" applyAlignment="1">
      <alignment horizontal="left" vertical="center" wrapText="1"/>
    </xf>
    <xf numFmtId="3" fontId="3" fillId="3" borderId="3" xfId="0" applyNumberFormat="1" applyFont="1" applyFill="1" applyBorder="1" applyAlignment="1">
      <alignment horizontal="right" vertical="center"/>
    </xf>
    <xf numFmtId="3" fontId="3" fillId="2" borderId="3" xfId="0" applyNumberFormat="1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vertical="center"/>
    </xf>
    <xf numFmtId="3" fontId="5" fillId="2" borderId="6" xfId="0" applyNumberFormat="1" applyFont="1" applyFill="1" applyBorder="1" applyAlignment="1">
      <alignment horizontal="right" vertical="center"/>
    </xf>
    <xf numFmtId="3" fontId="5" fillId="0" borderId="4" xfId="15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right" vertical="center"/>
    </xf>
    <xf numFmtId="3" fontId="5" fillId="0" borderId="9" xfId="0" applyNumberFormat="1" applyFont="1" applyBorder="1" applyAlignment="1">
      <alignment horizontal="right" vertical="center"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4" fontId="5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3" fontId="12" fillId="0" borderId="23" xfId="0" applyNumberFormat="1" applyFont="1" applyBorder="1" applyAlignment="1">
      <alignment horizontal="left" vertical="center" wrapText="1"/>
    </xf>
    <xf numFmtId="3" fontId="12" fillId="0" borderId="24" xfId="0" applyNumberFormat="1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3" fontId="6" fillId="0" borderId="27" xfId="0" applyNumberFormat="1" applyFont="1" applyBorder="1" applyAlignment="1">
      <alignment horizontal="left" vertical="center" wrapText="1"/>
    </xf>
    <xf numFmtId="3" fontId="6" fillId="0" borderId="28" xfId="0" applyNumberFormat="1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wrapText="1"/>
    </xf>
    <xf numFmtId="0" fontId="10" fillId="0" borderId="32" xfId="0" applyFont="1" applyBorder="1" applyAlignment="1">
      <alignment horizontal="center" wrapText="1"/>
    </xf>
    <xf numFmtId="0" fontId="11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33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17" fontId="4" fillId="0" borderId="2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3"/>
  <sheetViews>
    <sheetView tabSelected="1" zoomScale="75" zoomScaleNormal="75" workbookViewId="0" topLeftCell="A1">
      <selection activeCell="C6" sqref="C6:N6"/>
    </sheetView>
  </sheetViews>
  <sheetFormatPr defaultColWidth="9.140625" defaultRowHeight="12.75"/>
  <cols>
    <col min="1" max="1" width="1.28515625" style="0" customWidth="1"/>
    <col min="2" max="2" width="48.28125" style="0" customWidth="1"/>
    <col min="3" max="14" width="10.7109375" style="0" customWidth="1"/>
    <col min="15" max="15" width="14.140625" style="0" customWidth="1"/>
    <col min="16" max="19" width="11.7109375" style="0" customWidth="1"/>
  </cols>
  <sheetData>
    <row r="1" spans="1:19" ht="41.25" customHeight="1" thickTop="1">
      <c r="A1" s="43"/>
      <c r="B1" s="55" t="s">
        <v>110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50" t="s">
        <v>113</v>
      </c>
      <c r="Q1" s="57" t="s">
        <v>107</v>
      </c>
      <c r="R1" s="57" t="s">
        <v>108</v>
      </c>
      <c r="S1" s="61" t="s">
        <v>109</v>
      </c>
    </row>
    <row r="2" spans="1:19" ht="21.75" customHeight="1">
      <c r="A2" s="44"/>
      <c r="B2" s="53" t="s">
        <v>112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51"/>
      <c r="Q2" s="58"/>
      <c r="R2" s="58"/>
      <c r="S2" s="62"/>
    </row>
    <row r="3" spans="1:19" ht="21.75" customHeight="1">
      <c r="A3" s="44"/>
      <c r="B3" s="41" t="s">
        <v>111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2"/>
      <c r="P3" s="51"/>
      <c r="Q3" s="58"/>
      <c r="R3" s="58"/>
      <c r="S3" s="62"/>
    </row>
    <row r="4" spans="1:19" ht="21.75" customHeight="1" thickBot="1">
      <c r="A4" s="44"/>
      <c r="B4" s="46" t="s">
        <v>114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7"/>
      <c r="P4" s="52"/>
      <c r="Q4" s="59"/>
      <c r="R4" s="60"/>
      <c r="S4" s="63"/>
    </row>
    <row r="5" spans="1:19" ht="24.75" customHeight="1" thickTop="1">
      <c r="A5" s="44"/>
      <c r="B5" s="48" t="s">
        <v>106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  <c r="O5" s="38"/>
      <c r="P5" s="52"/>
      <c r="Q5" s="59"/>
      <c r="R5" s="60"/>
      <c r="S5" s="63"/>
    </row>
    <row r="6" spans="1:19" ht="24.75" customHeight="1">
      <c r="A6" s="44"/>
      <c r="B6" s="37"/>
      <c r="C6" s="64">
        <v>37135</v>
      </c>
      <c r="D6" s="64">
        <v>37165</v>
      </c>
      <c r="E6" s="64">
        <v>37196</v>
      </c>
      <c r="F6" s="64">
        <v>37226</v>
      </c>
      <c r="G6" s="64">
        <v>37257</v>
      </c>
      <c r="H6" s="64">
        <v>37288</v>
      </c>
      <c r="I6" s="64">
        <v>37316</v>
      </c>
      <c r="J6" s="64">
        <v>37347</v>
      </c>
      <c r="K6" s="64">
        <v>37377</v>
      </c>
      <c r="L6" s="64">
        <v>37408</v>
      </c>
      <c r="M6" s="64">
        <v>37438</v>
      </c>
      <c r="N6" s="64">
        <v>37469</v>
      </c>
      <c r="O6" s="38"/>
      <c r="P6" s="36"/>
      <c r="Q6" s="33"/>
      <c r="R6" s="34"/>
      <c r="S6" s="35"/>
    </row>
    <row r="7" spans="1:19" ht="21.75" customHeight="1">
      <c r="A7" s="44"/>
      <c r="B7" s="2" t="s">
        <v>27</v>
      </c>
      <c r="C7" s="3">
        <v>88</v>
      </c>
      <c r="D7" s="3">
        <v>72</v>
      </c>
      <c r="E7" s="3">
        <v>31</v>
      </c>
      <c r="F7" s="3">
        <v>30</v>
      </c>
      <c r="G7" s="3">
        <v>18</v>
      </c>
      <c r="H7" s="3">
        <v>20</v>
      </c>
      <c r="I7" s="3">
        <v>15</v>
      </c>
      <c r="J7" s="3">
        <v>11</v>
      </c>
      <c r="K7" s="3">
        <v>10</v>
      </c>
      <c r="L7" s="3"/>
      <c r="M7" s="3"/>
      <c r="N7" s="3"/>
      <c r="O7" s="16">
        <f aca="true" t="shared" si="0" ref="O7:O12">SUM(C7:N7)</f>
        <v>295</v>
      </c>
      <c r="P7" s="27">
        <f aca="true" t="shared" si="1" ref="P7:P12">AVERAGE(C7:N7)</f>
        <v>32.77777777777778</v>
      </c>
      <c r="Q7" s="28">
        <f aca="true" t="shared" si="2" ref="Q7:Q12">STDEV(C7:N7)</f>
        <v>28.039159125131487</v>
      </c>
      <c r="R7" s="28">
        <f aca="true" t="shared" si="3" ref="R7:R12">MIN(C7:N7)</f>
        <v>10</v>
      </c>
      <c r="S7" s="29">
        <f aca="true" t="shared" si="4" ref="S7:S12">MAX(C7:N7)</f>
        <v>88</v>
      </c>
    </row>
    <row r="8" spans="1:19" ht="21.75" customHeight="1">
      <c r="A8" s="44"/>
      <c r="B8" s="4" t="s">
        <v>101</v>
      </c>
      <c r="C8" s="5">
        <v>393</v>
      </c>
      <c r="D8" s="5">
        <v>436</v>
      </c>
      <c r="E8" s="5">
        <v>444</v>
      </c>
      <c r="F8" s="5">
        <v>441</v>
      </c>
      <c r="G8" s="5">
        <v>407</v>
      </c>
      <c r="H8" s="5">
        <v>418</v>
      </c>
      <c r="I8" s="5">
        <v>465</v>
      </c>
      <c r="J8" s="5">
        <v>425</v>
      </c>
      <c r="K8" s="5">
        <v>412</v>
      </c>
      <c r="L8" s="5">
        <v>371</v>
      </c>
      <c r="M8" s="5">
        <v>421</v>
      </c>
      <c r="N8" s="5">
        <v>388</v>
      </c>
      <c r="O8" s="17">
        <f t="shared" si="0"/>
        <v>5021</v>
      </c>
      <c r="P8" s="27">
        <f t="shared" si="1"/>
        <v>418.4166666666667</v>
      </c>
      <c r="Q8" s="28">
        <f t="shared" si="2"/>
        <v>26.431586934551884</v>
      </c>
      <c r="R8" s="28">
        <f t="shared" si="3"/>
        <v>371</v>
      </c>
      <c r="S8" s="29">
        <f t="shared" si="4"/>
        <v>465</v>
      </c>
    </row>
    <row r="9" spans="1:19" ht="21.75" customHeight="1">
      <c r="A9" s="44"/>
      <c r="B9" s="4" t="s">
        <v>28</v>
      </c>
      <c r="C9" s="5">
        <v>244</v>
      </c>
      <c r="D9" s="5">
        <v>315</v>
      </c>
      <c r="E9" s="5">
        <v>260</v>
      </c>
      <c r="F9" s="5">
        <v>224</v>
      </c>
      <c r="G9" s="5">
        <v>299</v>
      </c>
      <c r="H9" s="5">
        <v>323</v>
      </c>
      <c r="I9" s="5">
        <v>425</v>
      </c>
      <c r="J9" s="5">
        <v>545</v>
      </c>
      <c r="K9" s="5">
        <v>331</v>
      </c>
      <c r="L9" s="5">
        <v>263</v>
      </c>
      <c r="M9" s="5">
        <v>292</v>
      </c>
      <c r="N9" s="5">
        <v>342</v>
      </c>
      <c r="O9" s="17">
        <f t="shared" si="0"/>
        <v>3863</v>
      </c>
      <c r="P9" s="27">
        <f t="shared" si="1"/>
        <v>321.9166666666667</v>
      </c>
      <c r="Q9" s="28">
        <f t="shared" si="2"/>
        <v>88.06553172943366</v>
      </c>
      <c r="R9" s="28">
        <f t="shared" si="3"/>
        <v>224</v>
      </c>
      <c r="S9" s="29">
        <f t="shared" si="4"/>
        <v>545</v>
      </c>
    </row>
    <row r="10" spans="1:19" ht="21.75" customHeight="1">
      <c r="A10" s="44"/>
      <c r="B10" s="2" t="s">
        <v>29</v>
      </c>
      <c r="C10" s="3">
        <v>1989</v>
      </c>
      <c r="D10" s="3">
        <v>1793</v>
      </c>
      <c r="E10" s="3">
        <v>706</v>
      </c>
      <c r="F10" s="3">
        <v>611</v>
      </c>
      <c r="G10" s="3">
        <v>454</v>
      </c>
      <c r="H10" s="3">
        <v>485</v>
      </c>
      <c r="I10" s="3">
        <v>380</v>
      </c>
      <c r="J10" s="3">
        <v>286</v>
      </c>
      <c r="K10" s="3">
        <v>202</v>
      </c>
      <c r="L10" s="3"/>
      <c r="M10" s="3"/>
      <c r="N10" s="3"/>
      <c r="O10" s="16">
        <f t="shared" si="0"/>
        <v>6906</v>
      </c>
      <c r="P10" s="27">
        <f t="shared" si="1"/>
        <v>767.3333333333334</v>
      </c>
      <c r="Q10" s="28">
        <f t="shared" si="2"/>
        <v>656.87365604049</v>
      </c>
      <c r="R10" s="28">
        <f t="shared" si="3"/>
        <v>202</v>
      </c>
      <c r="S10" s="29">
        <f t="shared" si="4"/>
        <v>1989</v>
      </c>
    </row>
    <row r="11" spans="1:19" ht="21.75" customHeight="1">
      <c r="A11" s="44"/>
      <c r="B11" s="4" t="s">
        <v>30</v>
      </c>
      <c r="C11" s="5">
        <v>5566</v>
      </c>
      <c r="D11" s="5">
        <v>6054</v>
      </c>
      <c r="E11" s="5">
        <v>4346</v>
      </c>
      <c r="F11" s="5">
        <v>4679</v>
      </c>
      <c r="G11" s="5">
        <v>2931</v>
      </c>
      <c r="H11" s="5">
        <v>6037</v>
      </c>
      <c r="I11" s="5">
        <v>6243</v>
      </c>
      <c r="J11" s="5">
        <v>6473</v>
      </c>
      <c r="K11" s="5">
        <v>6382</v>
      </c>
      <c r="L11" s="5">
        <v>5802</v>
      </c>
      <c r="M11" s="5">
        <v>6064</v>
      </c>
      <c r="N11" s="5">
        <v>5776</v>
      </c>
      <c r="O11" s="17">
        <f t="shared" si="0"/>
        <v>66353</v>
      </c>
      <c r="P11" s="27">
        <f t="shared" si="1"/>
        <v>5529.416666666667</v>
      </c>
      <c r="Q11" s="28">
        <f t="shared" si="2"/>
        <v>1042.5908687960832</v>
      </c>
      <c r="R11" s="28">
        <f t="shared" si="3"/>
        <v>2931</v>
      </c>
      <c r="S11" s="29">
        <f t="shared" si="4"/>
        <v>6473</v>
      </c>
    </row>
    <row r="12" spans="1:19" ht="21.75" customHeight="1">
      <c r="A12" s="44"/>
      <c r="B12" s="2" t="s">
        <v>31</v>
      </c>
      <c r="C12" s="3">
        <v>9</v>
      </c>
      <c r="D12" s="3">
        <v>4</v>
      </c>
      <c r="E12" s="3">
        <v>0</v>
      </c>
      <c r="F12" s="3">
        <v>2</v>
      </c>
      <c r="G12" s="3">
        <v>2</v>
      </c>
      <c r="H12" s="3">
        <v>1</v>
      </c>
      <c r="I12" s="3">
        <v>1</v>
      </c>
      <c r="J12" s="3">
        <v>0</v>
      </c>
      <c r="K12" s="3">
        <v>0</v>
      </c>
      <c r="L12" s="3"/>
      <c r="M12" s="3"/>
      <c r="N12" s="3"/>
      <c r="O12" s="16">
        <f t="shared" si="0"/>
        <v>19</v>
      </c>
      <c r="P12" s="27">
        <f t="shared" si="1"/>
        <v>2.111111111111111</v>
      </c>
      <c r="Q12" s="28">
        <f t="shared" si="2"/>
        <v>2.891558595482912</v>
      </c>
      <c r="R12" s="28">
        <f t="shared" si="3"/>
        <v>0</v>
      </c>
      <c r="S12" s="29">
        <f t="shared" si="4"/>
        <v>9</v>
      </c>
    </row>
    <row r="13" spans="1:19" ht="21.75" customHeight="1">
      <c r="A13" s="44"/>
      <c r="B13" s="39" t="s">
        <v>23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40"/>
      <c r="O13" s="17"/>
      <c r="P13" s="27"/>
      <c r="Q13" s="28"/>
      <c r="R13" s="28"/>
      <c r="S13" s="29"/>
    </row>
    <row r="14" spans="1:19" ht="21.75" customHeight="1">
      <c r="A14" s="44"/>
      <c r="B14" s="2" t="s">
        <v>32</v>
      </c>
      <c r="C14" s="3">
        <v>717</v>
      </c>
      <c r="D14" s="3">
        <v>825</v>
      </c>
      <c r="E14" s="3">
        <v>514</v>
      </c>
      <c r="F14" s="3">
        <v>428</v>
      </c>
      <c r="G14" s="3">
        <v>181</v>
      </c>
      <c r="H14" s="3">
        <v>440</v>
      </c>
      <c r="I14" s="3">
        <v>142</v>
      </c>
      <c r="J14" s="3">
        <v>136</v>
      </c>
      <c r="K14" s="3">
        <v>74</v>
      </c>
      <c r="L14" s="3"/>
      <c r="M14" s="3"/>
      <c r="N14" s="3"/>
      <c r="O14" s="16">
        <f>SUM(C14:N14)</f>
        <v>3457</v>
      </c>
      <c r="P14" s="27">
        <f>AVERAGE(C14:N14)</f>
        <v>384.1111111111111</v>
      </c>
      <c r="Q14" s="28">
        <f>STDEV(C14:N14)</f>
        <v>270.3513660241263</v>
      </c>
      <c r="R14" s="28">
        <f>MIN(C14:N14)</f>
        <v>74</v>
      </c>
      <c r="S14" s="29">
        <f>MAX(C14:N14)</f>
        <v>825</v>
      </c>
    </row>
    <row r="15" spans="1:19" ht="21.75" customHeight="1">
      <c r="A15" s="44"/>
      <c r="B15" s="4" t="s">
        <v>33</v>
      </c>
      <c r="C15" s="5">
        <v>590</v>
      </c>
      <c r="D15" s="5">
        <v>1052</v>
      </c>
      <c r="E15" s="5">
        <v>1761</v>
      </c>
      <c r="F15" s="5">
        <v>1038</v>
      </c>
      <c r="G15" s="5">
        <v>926</v>
      </c>
      <c r="H15" s="5">
        <v>1163</v>
      </c>
      <c r="I15" s="5">
        <v>1233</v>
      </c>
      <c r="J15" s="5">
        <v>1078</v>
      </c>
      <c r="K15" s="5">
        <v>1308</v>
      </c>
      <c r="L15" s="5">
        <v>1316</v>
      </c>
      <c r="M15" s="5">
        <v>1244</v>
      </c>
      <c r="N15" s="5">
        <v>1000</v>
      </c>
      <c r="O15" s="17">
        <f>SUM(C15:N15)</f>
        <v>13709</v>
      </c>
      <c r="P15" s="27">
        <f>AVERAGE(C15:N15)</f>
        <v>1142.4166666666667</v>
      </c>
      <c r="Q15" s="28">
        <f>STDEV(C15:N15)</f>
        <v>278.73951943879365</v>
      </c>
      <c r="R15" s="28">
        <f>MIN(C15:N15)</f>
        <v>590</v>
      </c>
      <c r="S15" s="29">
        <f>MAX(C15:N15)</f>
        <v>1761</v>
      </c>
    </row>
    <row r="16" spans="1:19" ht="21.75" customHeight="1">
      <c r="A16" s="44"/>
      <c r="B16" s="2" t="s">
        <v>29</v>
      </c>
      <c r="C16" s="3">
        <v>633</v>
      </c>
      <c r="D16" s="3">
        <v>652</v>
      </c>
      <c r="E16" s="3">
        <v>367</v>
      </c>
      <c r="F16" s="3">
        <v>255</v>
      </c>
      <c r="G16" s="3">
        <v>176</v>
      </c>
      <c r="H16" s="3">
        <v>251</v>
      </c>
      <c r="I16" s="3">
        <v>143</v>
      </c>
      <c r="J16" s="3">
        <v>134</v>
      </c>
      <c r="K16" s="3">
        <v>66</v>
      </c>
      <c r="L16" s="3"/>
      <c r="M16" s="3"/>
      <c r="N16" s="3"/>
      <c r="O16" s="16">
        <f>SUM(C16:N16)</f>
        <v>2677</v>
      </c>
      <c r="P16" s="27">
        <f>AVERAGE(C16:N16)</f>
        <v>297.44444444444446</v>
      </c>
      <c r="Q16" s="28">
        <f>STDEV(C16:N16)</f>
        <v>213.88847041806105</v>
      </c>
      <c r="R16" s="28">
        <f>MIN(C16:N16)</f>
        <v>66</v>
      </c>
      <c r="S16" s="29">
        <f>MAX(C16:N16)</f>
        <v>652</v>
      </c>
    </row>
    <row r="17" spans="1:19" s="1" customFormat="1" ht="21.75" customHeight="1">
      <c r="A17" s="44"/>
      <c r="B17" s="6" t="s">
        <v>34</v>
      </c>
      <c r="C17" s="7">
        <v>845</v>
      </c>
      <c r="D17" s="7">
        <v>1325</v>
      </c>
      <c r="E17" s="7">
        <v>1398</v>
      </c>
      <c r="F17" s="7">
        <v>987</v>
      </c>
      <c r="G17" s="7">
        <v>1290</v>
      </c>
      <c r="H17" s="7">
        <v>1354</v>
      </c>
      <c r="I17" s="7">
        <v>1420</v>
      </c>
      <c r="J17" s="7">
        <v>1611</v>
      </c>
      <c r="K17" s="7">
        <v>1447</v>
      </c>
      <c r="L17" s="7">
        <v>1481</v>
      </c>
      <c r="M17" s="7">
        <v>1435</v>
      </c>
      <c r="N17" s="7">
        <v>1097</v>
      </c>
      <c r="O17" s="18">
        <f>SUM(C17:N17)</f>
        <v>15690</v>
      </c>
      <c r="P17" s="27">
        <f>AVERAGE(C17:N17)</f>
        <v>1307.5</v>
      </c>
      <c r="Q17" s="28">
        <f>STDEV(C17:N17)</f>
        <v>222.07472124981226</v>
      </c>
      <c r="R17" s="28">
        <f>MIN(C17:N17)</f>
        <v>845</v>
      </c>
      <c r="S17" s="29">
        <f>MAX(C17:N17)</f>
        <v>1611</v>
      </c>
    </row>
    <row r="18" spans="1:19" ht="21.75" customHeight="1">
      <c r="A18" s="44"/>
      <c r="B18" s="39" t="s">
        <v>22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40"/>
      <c r="O18" s="17"/>
      <c r="P18" s="27"/>
      <c r="Q18" s="28"/>
      <c r="R18" s="28"/>
      <c r="S18" s="29"/>
    </row>
    <row r="19" spans="1:19" ht="39.75" customHeight="1">
      <c r="A19" s="44"/>
      <c r="B19" s="2" t="s">
        <v>104</v>
      </c>
      <c r="C19" s="3">
        <v>45</v>
      </c>
      <c r="D19" s="3">
        <v>42</v>
      </c>
      <c r="E19" s="3">
        <v>14</v>
      </c>
      <c r="F19" s="3">
        <v>2</v>
      </c>
      <c r="G19" s="3">
        <v>1</v>
      </c>
      <c r="H19" s="3">
        <v>2</v>
      </c>
      <c r="I19" s="3">
        <v>1</v>
      </c>
      <c r="J19" s="3">
        <v>1</v>
      </c>
      <c r="K19" s="3">
        <v>1</v>
      </c>
      <c r="L19" s="3"/>
      <c r="M19" s="3"/>
      <c r="N19" s="3"/>
      <c r="O19" s="16">
        <f aca="true" t="shared" si="5" ref="O19:O41">SUM(C19:N19)</f>
        <v>109</v>
      </c>
      <c r="P19" s="27">
        <f aca="true" t="shared" si="6" ref="P19:P42">AVERAGE(C19:N19)</f>
        <v>12.11111111111111</v>
      </c>
      <c r="Q19" s="28">
        <f aca="true" t="shared" si="7" ref="Q19:Q42">STDEV(C19:N19)</f>
        <v>18.2923784979185</v>
      </c>
      <c r="R19" s="28">
        <f aca="true" t="shared" si="8" ref="R19:R42">MIN(C19:N19)</f>
        <v>1</v>
      </c>
      <c r="S19" s="29">
        <f aca="true" t="shared" si="9" ref="S19:S42">MAX(C19:N19)</f>
        <v>45</v>
      </c>
    </row>
    <row r="20" spans="1:19" ht="21.75" customHeight="1">
      <c r="A20" s="44"/>
      <c r="B20" s="4" t="s">
        <v>35</v>
      </c>
      <c r="C20" s="5">
        <v>183</v>
      </c>
      <c r="D20" s="5">
        <v>154</v>
      </c>
      <c r="E20" s="5">
        <v>151</v>
      </c>
      <c r="F20" s="5">
        <v>172</v>
      </c>
      <c r="G20" s="5">
        <v>197</v>
      </c>
      <c r="H20" s="5">
        <v>208</v>
      </c>
      <c r="I20" s="5">
        <v>262</v>
      </c>
      <c r="J20" s="5">
        <v>245</v>
      </c>
      <c r="K20" s="5">
        <v>187</v>
      </c>
      <c r="L20" s="5">
        <v>209</v>
      </c>
      <c r="M20" s="5">
        <v>245</v>
      </c>
      <c r="N20" s="5">
        <v>225</v>
      </c>
      <c r="O20" s="17">
        <f t="shared" si="5"/>
        <v>2438</v>
      </c>
      <c r="P20" s="27">
        <f t="shared" si="6"/>
        <v>203.16666666666666</v>
      </c>
      <c r="Q20" s="28">
        <f t="shared" si="7"/>
        <v>36.07021771573618</v>
      </c>
      <c r="R20" s="28">
        <f t="shared" si="8"/>
        <v>151</v>
      </c>
      <c r="S20" s="29">
        <f t="shared" si="9"/>
        <v>262</v>
      </c>
    </row>
    <row r="21" spans="1:19" ht="21.75" customHeight="1">
      <c r="A21" s="44"/>
      <c r="B21" s="4" t="s">
        <v>36</v>
      </c>
      <c r="C21" s="5">
        <v>753</v>
      </c>
      <c r="D21" s="5">
        <v>725</v>
      </c>
      <c r="E21" s="5">
        <v>487</v>
      </c>
      <c r="F21" s="5">
        <v>550</v>
      </c>
      <c r="G21" s="5">
        <v>498</v>
      </c>
      <c r="H21" s="5">
        <v>817</v>
      </c>
      <c r="I21" s="5">
        <v>1006</v>
      </c>
      <c r="J21" s="5">
        <v>965</v>
      </c>
      <c r="K21" s="5">
        <v>1086</v>
      </c>
      <c r="L21" s="5">
        <v>1216</v>
      </c>
      <c r="M21" s="5">
        <v>1306</v>
      </c>
      <c r="N21" s="5">
        <v>1049</v>
      </c>
      <c r="O21" s="17">
        <f t="shared" si="5"/>
        <v>10458</v>
      </c>
      <c r="P21" s="27">
        <f t="shared" si="6"/>
        <v>871.5</v>
      </c>
      <c r="Q21" s="28">
        <f t="shared" si="7"/>
        <v>276.5039864910713</v>
      </c>
      <c r="R21" s="28">
        <f t="shared" si="8"/>
        <v>487</v>
      </c>
      <c r="S21" s="29">
        <f t="shared" si="9"/>
        <v>1306</v>
      </c>
    </row>
    <row r="22" spans="1:19" ht="21.75" customHeight="1">
      <c r="A22" s="44"/>
      <c r="B22" s="4" t="s">
        <v>37</v>
      </c>
      <c r="C22" s="5">
        <v>35</v>
      </c>
      <c r="D22" s="5">
        <v>13</v>
      </c>
      <c r="E22" s="5">
        <v>9</v>
      </c>
      <c r="F22" s="5">
        <v>6</v>
      </c>
      <c r="G22" s="5">
        <v>5</v>
      </c>
      <c r="H22" s="5">
        <v>2</v>
      </c>
      <c r="I22" s="5">
        <v>8</v>
      </c>
      <c r="J22" s="5">
        <v>7</v>
      </c>
      <c r="K22" s="5">
        <v>22</v>
      </c>
      <c r="L22" s="5">
        <v>10</v>
      </c>
      <c r="M22" s="5">
        <v>8</v>
      </c>
      <c r="N22" s="5">
        <v>5</v>
      </c>
      <c r="O22" s="17">
        <f t="shared" si="5"/>
        <v>130</v>
      </c>
      <c r="P22" s="27">
        <f t="shared" si="6"/>
        <v>10.833333333333334</v>
      </c>
      <c r="Q22" s="28">
        <f t="shared" si="7"/>
        <v>9.133687230480493</v>
      </c>
      <c r="R22" s="28">
        <f t="shared" si="8"/>
        <v>2</v>
      </c>
      <c r="S22" s="29">
        <f t="shared" si="9"/>
        <v>35</v>
      </c>
    </row>
    <row r="23" spans="1:19" ht="21.75" customHeight="1">
      <c r="A23" s="44"/>
      <c r="B23" s="4" t="s">
        <v>38</v>
      </c>
      <c r="C23" s="5">
        <v>58</v>
      </c>
      <c r="D23" s="5">
        <v>37</v>
      </c>
      <c r="E23" s="5">
        <v>16</v>
      </c>
      <c r="F23" s="5">
        <v>34</v>
      </c>
      <c r="G23" s="5">
        <v>15</v>
      </c>
      <c r="H23" s="5">
        <v>9</v>
      </c>
      <c r="I23" s="5">
        <v>27</v>
      </c>
      <c r="J23" s="5">
        <v>34</v>
      </c>
      <c r="K23" s="5">
        <v>95</v>
      </c>
      <c r="L23" s="5">
        <v>45</v>
      </c>
      <c r="M23" s="5">
        <v>55</v>
      </c>
      <c r="N23" s="5">
        <v>33</v>
      </c>
      <c r="O23" s="17">
        <f t="shared" si="5"/>
        <v>458</v>
      </c>
      <c r="P23" s="27">
        <f t="shared" si="6"/>
        <v>38.166666666666664</v>
      </c>
      <c r="Q23" s="28">
        <f t="shared" si="7"/>
        <v>23.393213209014796</v>
      </c>
      <c r="R23" s="28">
        <f t="shared" si="8"/>
        <v>9</v>
      </c>
      <c r="S23" s="29">
        <f t="shared" si="9"/>
        <v>95</v>
      </c>
    </row>
    <row r="24" spans="1:19" ht="21.75" customHeight="1">
      <c r="A24" s="44"/>
      <c r="B24" s="4" t="s">
        <v>39</v>
      </c>
      <c r="C24" s="5">
        <v>111</v>
      </c>
      <c r="D24" s="5">
        <v>67</v>
      </c>
      <c r="E24" s="5">
        <v>68</v>
      </c>
      <c r="F24" s="5">
        <v>28</v>
      </c>
      <c r="G24" s="5">
        <v>25</v>
      </c>
      <c r="H24" s="5">
        <v>25</v>
      </c>
      <c r="I24" s="5">
        <v>82</v>
      </c>
      <c r="J24" s="5">
        <v>75</v>
      </c>
      <c r="K24" s="5">
        <v>480</v>
      </c>
      <c r="L24" s="5">
        <v>135</v>
      </c>
      <c r="M24" s="5">
        <v>95</v>
      </c>
      <c r="N24" s="5">
        <v>32</v>
      </c>
      <c r="O24" s="17">
        <f t="shared" si="5"/>
        <v>1223</v>
      </c>
      <c r="P24" s="27">
        <f t="shared" si="6"/>
        <v>101.91666666666667</v>
      </c>
      <c r="Q24" s="28">
        <f t="shared" si="7"/>
        <v>124.26032668506384</v>
      </c>
      <c r="R24" s="28">
        <f t="shared" si="8"/>
        <v>25</v>
      </c>
      <c r="S24" s="29">
        <f t="shared" si="9"/>
        <v>480</v>
      </c>
    </row>
    <row r="25" spans="1:19" ht="21.75" customHeight="1">
      <c r="A25" s="44"/>
      <c r="B25" s="2" t="s">
        <v>105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/>
      <c r="M25" s="3"/>
      <c r="N25" s="3"/>
      <c r="O25" s="16">
        <f t="shared" si="5"/>
        <v>0</v>
      </c>
      <c r="P25" s="27">
        <f t="shared" si="6"/>
        <v>0</v>
      </c>
      <c r="Q25" s="28">
        <f t="shared" si="7"/>
        <v>0</v>
      </c>
      <c r="R25" s="28">
        <f t="shared" si="8"/>
        <v>0</v>
      </c>
      <c r="S25" s="29">
        <f t="shared" si="9"/>
        <v>0</v>
      </c>
    </row>
    <row r="26" spans="1:19" ht="21.75" customHeight="1">
      <c r="A26" s="44"/>
      <c r="B26" s="4" t="s">
        <v>35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8</v>
      </c>
      <c r="I26" s="5">
        <v>0</v>
      </c>
      <c r="J26" s="5">
        <v>0</v>
      </c>
      <c r="K26" s="5">
        <v>0</v>
      </c>
      <c r="L26" s="5">
        <v>3</v>
      </c>
      <c r="M26" s="5">
        <v>0</v>
      </c>
      <c r="N26" s="5">
        <v>0</v>
      </c>
      <c r="O26" s="17">
        <f t="shared" si="5"/>
        <v>11</v>
      </c>
      <c r="P26" s="27">
        <f t="shared" si="6"/>
        <v>0.9166666666666666</v>
      </c>
      <c r="Q26" s="28">
        <f t="shared" si="7"/>
        <v>2.391588796113782</v>
      </c>
      <c r="R26" s="28">
        <f t="shared" si="8"/>
        <v>0</v>
      </c>
      <c r="S26" s="29">
        <f t="shared" si="9"/>
        <v>8</v>
      </c>
    </row>
    <row r="27" spans="1:19" ht="21.75" customHeight="1">
      <c r="A27" s="44"/>
      <c r="B27" s="2" t="s">
        <v>40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/>
      <c r="M27" s="3"/>
      <c r="N27" s="3"/>
      <c r="O27" s="16">
        <f t="shared" si="5"/>
        <v>0</v>
      </c>
      <c r="P27" s="27">
        <f t="shared" si="6"/>
        <v>0</v>
      </c>
      <c r="Q27" s="28">
        <f t="shared" si="7"/>
        <v>0</v>
      </c>
      <c r="R27" s="28">
        <f t="shared" si="8"/>
        <v>0</v>
      </c>
      <c r="S27" s="29">
        <f t="shared" si="9"/>
        <v>0</v>
      </c>
    </row>
    <row r="28" spans="1:19" ht="21.75" customHeight="1">
      <c r="A28" s="44"/>
      <c r="B28" s="4" t="s">
        <v>41</v>
      </c>
      <c r="C28" s="5">
        <v>0</v>
      </c>
      <c r="D28" s="5">
        <v>16</v>
      </c>
      <c r="E28" s="5">
        <v>1</v>
      </c>
      <c r="F28" s="5">
        <v>0</v>
      </c>
      <c r="G28" s="5">
        <v>0</v>
      </c>
      <c r="H28" s="5">
        <v>11</v>
      </c>
      <c r="I28" s="5">
        <v>0</v>
      </c>
      <c r="J28" s="5">
        <v>0</v>
      </c>
      <c r="K28" s="5">
        <v>0</v>
      </c>
      <c r="L28" s="5">
        <v>70</v>
      </c>
      <c r="M28" s="5">
        <v>0</v>
      </c>
      <c r="N28" s="5">
        <v>0</v>
      </c>
      <c r="O28" s="17">
        <f t="shared" si="5"/>
        <v>98</v>
      </c>
      <c r="P28" s="27">
        <f t="shared" si="6"/>
        <v>8.166666666666666</v>
      </c>
      <c r="Q28" s="28">
        <f t="shared" si="7"/>
        <v>20.17574301136407</v>
      </c>
      <c r="R28" s="28">
        <f t="shared" si="8"/>
        <v>0</v>
      </c>
      <c r="S28" s="29">
        <f t="shared" si="9"/>
        <v>70</v>
      </c>
    </row>
    <row r="29" spans="1:19" ht="21.75" customHeight="1">
      <c r="A29" s="44"/>
      <c r="B29" s="4" t="s">
        <v>42</v>
      </c>
      <c r="C29" s="5">
        <v>1</v>
      </c>
      <c r="D29" s="5">
        <v>1</v>
      </c>
      <c r="E29" s="5">
        <v>0</v>
      </c>
      <c r="F29" s="5">
        <v>1</v>
      </c>
      <c r="G29" s="5">
        <v>0</v>
      </c>
      <c r="H29" s="5">
        <v>25</v>
      </c>
      <c r="I29" s="5">
        <v>0</v>
      </c>
      <c r="J29" s="5">
        <v>0</v>
      </c>
      <c r="K29" s="5">
        <v>41</v>
      </c>
      <c r="L29" s="5">
        <v>133</v>
      </c>
      <c r="M29" s="5">
        <v>41</v>
      </c>
      <c r="N29" s="5">
        <v>0</v>
      </c>
      <c r="O29" s="17">
        <f t="shared" si="5"/>
        <v>243</v>
      </c>
      <c r="P29" s="27">
        <f t="shared" si="6"/>
        <v>20.25</v>
      </c>
      <c r="Q29" s="28">
        <f t="shared" si="7"/>
        <v>39.03174698533583</v>
      </c>
      <c r="R29" s="28">
        <f t="shared" si="8"/>
        <v>0</v>
      </c>
      <c r="S29" s="29">
        <f t="shared" si="9"/>
        <v>133</v>
      </c>
    </row>
    <row r="30" spans="1:19" ht="21.75" customHeight="1">
      <c r="A30" s="44"/>
      <c r="B30" s="2" t="s">
        <v>43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/>
      <c r="M30" s="3"/>
      <c r="N30" s="3"/>
      <c r="O30" s="16">
        <f t="shared" si="5"/>
        <v>0</v>
      </c>
      <c r="P30" s="27">
        <f t="shared" si="6"/>
        <v>0</v>
      </c>
      <c r="Q30" s="28">
        <f t="shared" si="7"/>
        <v>0</v>
      </c>
      <c r="R30" s="28">
        <f t="shared" si="8"/>
        <v>0</v>
      </c>
      <c r="S30" s="29">
        <f t="shared" si="9"/>
        <v>0</v>
      </c>
    </row>
    <row r="31" spans="1:19" ht="21.75" customHeight="1">
      <c r="A31" s="44"/>
      <c r="B31" s="4" t="s">
        <v>44</v>
      </c>
      <c r="C31" s="5">
        <v>0</v>
      </c>
      <c r="D31" s="5">
        <v>0</v>
      </c>
      <c r="E31" s="5">
        <v>1</v>
      </c>
      <c r="F31" s="5">
        <v>0</v>
      </c>
      <c r="G31" s="5">
        <v>0</v>
      </c>
      <c r="H31" s="5">
        <v>37</v>
      </c>
      <c r="I31" s="5">
        <v>0</v>
      </c>
      <c r="J31" s="5">
        <v>0</v>
      </c>
      <c r="K31" s="5">
        <v>0</v>
      </c>
      <c r="L31" s="5">
        <v>30</v>
      </c>
      <c r="M31" s="5">
        <v>0</v>
      </c>
      <c r="N31" s="5">
        <v>0</v>
      </c>
      <c r="O31" s="17">
        <f t="shared" si="5"/>
        <v>68</v>
      </c>
      <c r="P31" s="27">
        <f t="shared" si="6"/>
        <v>5.666666666666667</v>
      </c>
      <c r="Q31" s="28">
        <f t="shared" si="7"/>
        <v>13.089435944047908</v>
      </c>
      <c r="R31" s="28">
        <f t="shared" si="8"/>
        <v>0</v>
      </c>
      <c r="S31" s="29">
        <f t="shared" si="9"/>
        <v>37</v>
      </c>
    </row>
    <row r="32" spans="1:19" ht="21.75" customHeight="1">
      <c r="A32" s="44"/>
      <c r="B32" s="4" t="s">
        <v>45</v>
      </c>
      <c r="C32" s="5">
        <v>3</v>
      </c>
      <c r="D32" s="5">
        <v>7</v>
      </c>
      <c r="E32" s="5">
        <v>19</v>
      </c>
      <c r="F32" s="5">
        <v>4</v>
      </c>
      <c r="G32" s="5">
        <v>1</v>
      </c>
      <c r="H32" s="5">
        <v>1</v>
      </c>
      <c r="I32" s="5">
        <v>0</v>
      </c>
      <c r="J32" s="5">
        <v>0</v>
      </c>
      <c r="K32" s="5">
        <v>7</v>
      </c>
      <c r="L32" s="5">
        <v>2</v>
      </c>
      <c r="M32" s="5">
        <v>1</v>
      </c>
      <c r="N32" s="5">
        <v>1</v>
      </c>
      <c r="O32" s="17">
        <f>SUM(C32:N32)</f>
        <v>46</v>
      </c>
      <c r="P32" s="27">
        <f t="shared" si="6"/>
        <v>3.8333333333333335</v>
      </c>
      <c r="Q32" s="28">
        <f t="shared" si="7"/>
        <v>5.356955263670744</v>
      </c>
      <c r="R32" s="28">
        <f t="shared" si="8"/>
        <v>0</v>
      </c>
      <c r="S32" s="29">
        <f t="shared" si="9"/>
        <v>19</v>
      </c>
    </row>
    <row r="33" spans="1:19" ht="21.75" customHeight="1">
      <c r="A33" s="44"/>
      <c r="B33" s="4" t="s">
        <v>46</v>
      </c>
      <c r="C33" s="5">
        <v>124</v>
      </c>
      <c r="D33" s="5">
        <v>19</v>
      </c>
      <c r="E33" s="5">
        <v>66</v>
      </c>
      <c r="F33" s="5">
        <v>12</v>
      </c>
      <c r="G33" s="5">
        <v>0</v>
      </c>
      <c r="H33" s="5">
        <v>3</v>
      </c>
      <c r="I33" s="5">
        <v>0</v>
      </c>
      <c r="J33" s="5">
        <v>0</v>
      </c>
      <c r="K33" s="5">
        <v>35</v>
      </c>
      <c r="L33" s="5">
        <v>0</v>
      </c>
      <c r="M33" s="5">
        <v>9</v>
      </c>
      <c r="N33" s="5">
        <v>2</v>
      </c>
      <c r="O33" s="17">
        <f t="shared" si="5"/>
        <v>270</v>
      </c>
      <c r="P33" s="27">
        <f t="shared" si="6"/>
        <v>22.5</v>
      </c>
      <c r="Q33" s="28">
        <f t="shared" si="7"/>
        <v>37.51484554631188</v>
      </c>
      <c r="R33" s="28">
        <f t="shared" si="8"/>
        <v>0</v>
      </c>
      <c r="S33" s="29">
        <f t="shared" si="9"/>
        <v>124</v>
      </c>
    </row>
    <row r="34" spans="1:19" ht="21.75" customHeight="1">
      <c r="A34" s="44"/>
      <c r="B34" s="4" t="s">
        <v>47</v>
      </c>
      <c r="C34" s="5">
        <v>123</v>
      </c>
      <c r="D34" s="5">
        <v>58</v>
      </c>
      <c r="E34" s="5">
        <v>314</v>
      </c>
      <c r="F34" s="5">
        <v>30</v>
      </c>
      <c r="G34" s="5">
        <v>0</v>
      </c>
      <c r="H34" s="5">
        <v>7</v>
      </c>
      <c r="I34" s="5">
        <v>0</v>
      </c>
      <c r="J34" s="5">
        <v>0</v>
      </c>
      <c r="K34" s="5">
        <v>521</v>
      </c>
      <c r="L34" s="5">
        <v>9</v>
      </c>
      <c r="M34" s="5">
        <v>20</v>
      </c>
      <c r="N34" s="5">
        <v>51</v>
      </c>
      <c r="O34" s="17">
        <f t="shared" si="5"/>
        <v>1133</v>
      </c>
      <c r="P34" s="27">
        <f t="shared" si="6"/>
        <v>94.41666666666667</v>
      </c>
      <c r="Q34" s="28">
        <f t="shared" si="7"/>
        <v>161.12866588443217</v>
      </c>
      <c r="R34" s="28">
        <f t="shared" si="8"/>
        <v>0</v>
      </c>
      <c r="S34" s="29">
        <f t="shared" si="9"/>
        <v>521</v>
      </c>
    </row>
    <row r="35" spans="1:19" ht="21.75" customHeight="1">
      <c r="A35" s="44"/>
      <c r="B35" s="4" t="s">
        <v>48</v>
      </c>
      <c r="C35" s="5">
        <v>368</v>
      </c>
      <c r="D35" s="5">
        <v>95</v>
      </c>
      <c r="E35" s="5">
        <v>271</v>
      </c>
      <c r="F35" s="5">
        <v>0</v>
      </c>
      <c r="G35" s="5">
        <v>0</v>
      </c>
      <c r="H35" s="5">
        <v>28</v>
      </c>
      <c r="I35" s="5">
        <v>0</v>
      </c>
      <c r="J35" s="5">
        <v>0</v>
      </c>
      <c r="K35" s="5">
        <v>963</v>
      </c>
      <c r="L35" s="5">
        <v>7</v>
      </c>
      <c r="M35" s="5">
        <v>50</v>
      </c>
      <c r="N35" s="5">
        <v>0</v>
      </c>
      <c r="O35" s="17">
        <f t="shared" si="5"/>
        <v>1782</v>
      </c>
      <c r="P35" s="27">
        <f t="shared" si="6"/>
        <v>148.5</v>
      </c>
      <c r="Q35" s="28">
        <f t="shared" si="7"/>
        <v>283.47919596586723</v>
      </c>
      <c r="R35" s="28">
        <f t="shared" si="8"/>
        <v>0</v>
      </c>
      <c r="S35" s="29">
        <f t="shared" si="9"/>
        <v>963</v>
      </c>
    </row>
    <row r="36" spans="1:19" ht="21.75" customHeight="1">
      <c r="A36" s="44"/>
      <c r="B36" s="4" t="s">
        <v>49</v>
      </c>
      <c r="C36" s="5">
        <v>19</v>
      </c>
      <c r="D36" s="5">
        <v>29</v>
      </c>
      <c r="E36" s="5">
        <v>42</v>
      </c>
      <c r="F36" s="5">
        <v>23</v>
      </c>
      <c r="G36" s="5">
        <v>30</v>
      </c>
      <c r="H36" s="5">
        <v>33</v>
      </c>
      <c r="I36" s="5">
        <v>48</v>
      </c>
      <c r="J36" s="5">
        <v>34</v>
      </c>
      <c r="K36" s="5">
        <v>38</v>
      </c>
      <c r="L36" s="5">
        <v>30</v>
      </c>
      <c r="M36" s="5">
        <v>46</v>
      </c>
      <c r="N36" s="5">
        <v>92</v>
      </c>
      <c r="O36" s="17">
        <f t="shared" si="5"/>
        <v>464</v>
      </c>
      <c r="P36" s="27">
        <f t="shared" si="6"/>
        <v>38.666666666666664</v>
      </c>
      <c r="Q36" s="28">
        <f t="shared" si="7"/>
        <v>18.89364170745537</v>
      </c>
      <c r="R36" s="28">
        <f t="shared" si="8"/>
        <v>19</v>
      </c>
      <c r="S36" s="29">
        <f t="shared" si="9"/>
        <v>92</v>
      </c>
    </row>
    <row r="37" spans="1:19" ht="21.75" customHeight="1">
      <c r="A37" s="44"/>
      <c r="B37" s="2" t="s">
        <v>50</v>
      </c>
      <c r="C37" s="3">
        <v>47</v>
      </c>
      <c r="D37" s="3">
        <v>16</v>
      </c>
      <c r="E37" s="3">
        <v>0</v>
      </c>
      <c r="F37" s="3">
        <v>2</v>
      </c>
      <c r="G37" s="3">
        <v>3</v>
      </c>
      <c r="H37" s="3">
        <v>4</v>
      </c>
      <c r="I37" s="3">
        <v>4</v>
      </c>
      <c r="J37" s="3">
        <v>4</v>
      </c>
      <c r="K37" s="3">
        <v>0</v>
      </c>
      <c r="L37" s="3"/>
      <c r="M37" s="3"/>
      <c r="N37" s="3"/>
      <c r="O37" s="16">
        <f t="shared" si="5"/>
        <v>80</v>
      </c>
      <c r="P37" s="27">
        <f t="shared" si="6"/>
        <v>8.88888888888889</v>
      </c>
      <c r="Q37" s="28">
        <f t="shared" si="7"/>
        <v>15.061909278411921</v>
      </c>
      <c r="R37" s="28">
        <f t="shared" si="8"/>
        <v>0</v>
      </c>
      <c r="S37" s="29">
        <f t="shared" si="9"/>
        <v>47</v>
      </c>
    </row>
    <row r="38" spans="1:19" ht="21.75" customHeight="1">
      <c r="A38" s="44"/>
      <c r="B38" s="2" t="s">
        <v>51</v>
      </c>
      <c r="C38" s="3">
        <v>31</v>
      </c>
      <c r="D38" s="3">
        <v>11</v>
      </c>
      <c r="E38" s="3">
        <v>0</v>
      </c>
      <c r="F38" s="3">
        <v>1</v>
      </c>
      <c r="G38" s="3">
        <v>1</v>
      </c>
      <c r="H38" s="3">
        <v>1</v>
      </c>
      <c r="I38" s="3">
        <v>1</v>
      </c>
      <c r="J38" s="3">
        <v>1</v>
      </c>
      <c r="K38" s="3">
        <v>0</v>
      </c>
      <c r="L38" s="3"/>
      <c r="M38" s="3"/>
      <c r="N38" s="3"/>
      <c r="O38" s="16">
        <f t="shared" si="5"/>
        <v>47</v>
      </c>
      <c r="P38" s="27">
        <f t="shared" si="6"/>
        <v>5.222222222222222</v>
      </c>
      <c r="Q38" s="28">
        <f t="shared" si="7"/>
        <v>10.256434294843626</v>
      </c>
      <c r="R38" s="28">
        <f t="shared" si="8"/>
        <v>0</v>
      </c>
      <c r="S38" s="29">
        <f t="shared" si="9"/>
        <v>31</v>
      </c>
    </row>
    <row r="39" spans="1:19" ht="21.75" customHeight="1">
      <c r="A39" s="44"/>
      <c r="B39" s="4" t="s">
        <v>35</v>
      </c>
      <c r="C39" s="5">
        <v>51</v>
      </c>
      <c r="D39" s="5">
        <v>64</v>
      </c>
      <c r="E39" s="5">
        <v>104</v>
      </c>
      <c r="F39" s="5">
        <v>41</v>
      </c>
      <c r="G39" s="5">
        <v>131</v>
      </c>
      <c r="H39" s="5">
        <v>94</v>
      </c>
      <c r="I39" s="5">
        <v>131</v>
      </c>
      <c r="J39" s="5">
        <v>51</v>
      </c>
      <c r="K39" s="5">
        <v>46</v>
      </c>
      <c r="L39" s="5">
        <v>63</v>
      </c>
      <c r="M39" s="5">
        <v>68</v>
      </c>
      <c r="N39" s="5">
        <v>51</v>
      </c>
      <c r="O39" s="17">
        <f t="shared" si="5"/>
        <v>895</v>
      </c>
      <c r="P39" s="27">
        <f t="shared" si="6"/>
        <v>74.58333333333333</v>
      </c>
      <c r="Q39" s="28">
        <f t="shared" si="7"/>
        <v>32.348832586307815</v>
      </c>
      <c r="R39" s="28">
        <f t="shared" si="8"/>
        <v>41</v>
      </c>
      <c r="S39" s="29">
        <f t="shared" si="9"/>
        <v>131</v>
      </c>
    </row>
    <row r="40" spans="1:19" ht="21.75" customHeight="1">
      <c r="A40" s="44"/>
      <c r="B40" s="2" t="s">
        <v>40</v>
      </c>
      <c r="C40" s="3">
        <v>367</v>
      </c>
      <c r="D40" s="3">
        <v>169</v>
      </c>
      <c r="E40" s="3">
        <v>0</v>
      </c>
      <c r="F40" s="3">
        <v>45</v>
      </c>
      <c r="G40" s="3">
        <v>19</v>
      </c>
      <c r="H40" s="3">
        <v>20</v>
      </c>
      <c r="I40" s="3">
        <v>18</v>
      </c>
      <c r="J40" s="3">
        <v>14</v>
      </c>
      <c r="K40" s="3">
        <v>0</v>
      </c>
      <c r="L40" s="3"/>
      <c r="M40" s="3"/>
      <c r="N40" s="3"/>
      <c r="O40" s="16">
        <f t="shared" si="5"/>
        <v>652</v>
      </c>
      <c r="P40" s="27">
        <f t="shared" si="6"/>
        <v>72.44444444444444</v>
      </c>
      <c r="Q40" s="28">
        <f t="shared" si="7"/>
        <v>122.12812033998468</v>
      </c>
      <c r="R40" s="28">
        <f t="shared" si="8"/>
        <v>0</v>
      </c>
      <c r="S40" s="29">
        <f t="shared" si="9"/>
        <v>367</v>
      </c>
    </row>
    <row r="41" spans="1:19" ht="21.75" customHeight="1">
      <c r="A41" s="44"/>
      <c r="B41" s="4" t="s">
        <v>41</v>
      </c>
      <c r="C41" s="5">
        <v>562</v>
      </c>
      <c r="D41" s="5">
        <v>697</v>
      </c>
      <c r="E41" s="5">
        <v>679</v>
      </c>
      <c r="F41" s="5">
        <v>66</v>
      </c>
      <c r="G41" s="5">
        <v>809</v>
      </c>
      <c r="H41" s="5">
        <v>676</v>
      </c>
      <c r="I41" s="5">
        <v>1090</v>
      </c>
      <c r="J41" s="5">
        <v>678</v>
      </c>
      <c r="K41" s="5">
        <v>720</v>
      </c>
      <c r="L41" s="5">
        <v>679</v>
      </c>
      <c r="M41" s="5">
        <v>896</v>
      </c>
      <c r="N41" s="5">
        <v>1605</v>
      </c>
      <c r="O41" s="17">
        <f t="shared" si="5"/>
        <v>9157</v>
      </c>
      <c r="P41" s="27">
        <f t="shared" si="6"/>
        <v>763.0833333333334</v>
      </c>
      <c r="Q41" s="28">
        <f t="shared" si="7"/>
        <v>356.37300640897274</v>
      </c>
      <c r="R41" s="28">
        <f t="shared" si="8"/>
        <v>66</v>
      </c>
      <c r="S41" s="29">
        <f t="shared" si="9"/>
        <v>1605</v>
      </c>
    </row>
    <row r="42" spans="1:19" ht="21.75" customHeight="1">
      <c r="A42" s="44"/>
      <c r="B42" s="4"/>
      <c r="C42" s="8">
        <v>36770</v>
      </c>
      <c r="D42" s="8">
        <v>36800</v>
      </c>
      <c r="E42" s="8">
        <v>36831</v>
      </c>
      <c r="F42" s="8">
        <v>36861</v>
      </c>
      <c r="G42" s="8">
        <v>36892</v>
      </c>
      <c r="H42" s="8">
        <v>36923</v>
      </c>
      <c r="I42" s="8">
        <v>36951</v>
      </c>
      <c r="J42" s="8">
        <v>36982</v>
      </c>
      <c r="K42" s="8">
        <v>37012</v>
      </c>
      <c r="L42" s="8">
        <v>37043</v>
      </c>
      <c r="M42" s="8">
        <v>37073</v>
      </c>
      <c r="N42" s="8">
        <v>37104</v>
      </c>
      <c r="O42" s="17"/>
      <c r="P42" s="27">
        <f t="shared" si="6"/>
        <v>36936.833333333336</v>
      </c>
      <c r="Q42" s="28">
        <f t="shared" si="7"/>
        <v>109.27765581557952</v>
      </c>
      <c r="R42" s="28">
        <f t="shared" si="8"/>
        <v>36770</v>
      </c>
      <c r="S42" s="29">
        <f t="shared" si="9"/>
        <v>37104</v>
      </c>
    </row>
    <row r="43" spans="1:19" ht="21.75" customHeight="1">
      <c r="A43" s="44"/>
      <c r="B43" s="39" t="s">
        <v>24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40"/>
      <c r="O43" s="17"/>
      <c r="P43" s="27"/>
      <c r="Q43" s="28"/>
      <c r="R43" s="28"/>
      <c r="S43" s="29"/>
    </row>
    <row r="44" spans="1:19" ht="21.75" customHeight="1">
      <c r="A44" s="44"/>
      <c r="B44" s="6" t="s">
        <v>27</v>
      </c>
      <c r="C44" s="5">
        <v>375</v>
      </c>
      <c r="D44" s="5">
        <v>488</v>
      </c>
      <c r="E44" s="5">
        <v>566</v>
      </c>
      <c r="F44" s="5">
        <v>442</v>
      </c>
      <c r="G44" s="5">
        <v>583</v>
      </c>
      <c r="H44" s="5">
        <v>626</v>
      </c>
      <c r="I44" s="5">
        <v>642</v>
      </c>
      <c r="J44" s="5">
        <v>552</v>
      </c>
      <c r="K44" s="5">
        <v>606</v>
      </c>
      <c r="L44" s="5">
        <v>761</v>
      </c>
      <c r="M44" s="5">
        <v>654</v>
      </c>
      <c r="N44" s="5">
        <v>700</v>
      </c>
      <c r="O44" s="17">
        <f>SUM(C44:N44)</f>
        <v>6995</v>
      </c>
      <c r="P44" s="27">
        <f aca="true" t="shared" si="10" ref="P44:P49">AVERAGE(C44:N44)</f>
        <v>582.9166666666666</v>
      </c>
      <c r="Q44" s="28">
        <f aca="true" t="shared" si="11" ref="Q44:Q49">STDEV(C44:N44)</f>
        <v>108.58298739450457</v>
      </c>
      <c r="R44" s="28">
        <f aca="true" t="shared" si="12" ref="R44:R49">MIN(C44:N44)</f>
        <v>375</v>
      </c>
      <c r="S44" s="29">
        <f aca="true" t="shared" si="13" ref="S44:S49">MAX(C44:N44)</f>
        <v>761</v>
      </c>
    </row>
    <row r="45" spans="1:19" ht="21.75" customHeight="1">
      <c r="A45" s="44"/>
      <c r="B45" s="2" t="s">
        <v>101</v>
      </c>
      <c r="C45" s="3">
        <v>403</v>
      </c>
      <c r="D45" s="3">
        <v>357</v>
      </c>
      <c r="E45" s="3">
        <v>255</v>
      </c>
      <c r="F45" s="3">
        <v>104</v>
      </c>
      <c r="G45" s="3">
        <v>81</v>
      </c>
      <c r="H45" s="3">
        <v>92</v>
      </c>
      <c r="I45" s="3">
        <v>83</v>
      </c>
      <c r="J45" s="3">
        <v>76</v>
      </c>
      <c r="K45" s="3">
        <v>65</v>
      </c>
      <c r="L45" s="3"/>
      <c r="M45" s="3"/>
      <c r="N45" s="3"/>
      <c r="O45" s="16">
        <f>SUM(C45:N45)</f>
        <v>1516</v>
      </c>
      <c r="P45" s="27">
        <f t="shared" si="10"/>
        <v>168.44444444444446</v>
      </c>
      <c r="Q45" s="28">
        <f t="shared" si="11"/>
        <v>133.3473950918344</v>
      </c>
      <c r="R45" s="28">
        <f t="shared" si="12"/>
        <v>65</v>
      </c>
      <c r="S45" s="29">
        <f t="shared" si="13"/>
        <v>403</v>
      </c>
    </row>
    <row r="46" spans="1:19" ht="21.75" customHeight="1">
      <c r="A46" s="44"/>
      <c r="B46" s="2" t="s">
        <v>52</v>
      </c>
      <c r="C46" s="3">
        <v>317</v>
      </c>
      <c r="D46" s="3">
        <v>293</v>
      </c>
      <c r="E46" s="3">
        <v>293</v>
      </c>
      <c r="F46" s="3">
        <v>153</v>
      </c>
      <c r="G46" s="3">
        <v>90</v>
      </c>
      <c r="H46" s="3">
        <v>157</v>
      </c>
      <c r="I46" s="3">
        <v>137</v>
      </c>
      <c r="J46" s="3">
        <v>168</v>
      </c>
      <c r="K46" s="3">
        <v>107</v>
      </c>
      <c r="L46" s="3"/>
      <c r="M46" s="3"/>
      <c r="N46" s="3"/>
      <c r="O46" s="16">
        <f>SUM(N46:N46)</f>
        <v>0</v>
      </c>
      <c r="P46" s="27">
        <f t="shared" si="10"/>
        <v>190.55555555555554</v>
      </c>
      <c r="Q46" s="28">
        <f t="shared" si="11"/>
        <v>86.59115299947092</v>
      </c>
      <c r="R46" s="28">
        <f t="shared" si="12"/>
        <v>90</v>
      </c>
      <c r="S46" s="29">
        <f t="shared" si="13"/>
        <v>317</v>
      </c>
    </row>
    <row r="47" spans="1:19" ht="21.75" customHeight="1">
      <c r="A47" s="44"/>
      <c r="B47" s="4" t="s">
        <v>53</v>
      </c>
      <c r="C47" s="5">
        <v>717</v>
      </c>
      <c r="D47" s="5">
        <v>1065</v>
      </c>
      <c r="E47" s="5">
        <v>931</v>
      </c>
      <c r="F47" s="5">
        <v>551</v>
      </c>
      <c r="G47" s="5">
        <v>779</v>
      </c>
      <c r="H47" s="5">
        <v>924</v>
      </c>
      <c r="I47" s="5">
        <v>881</v>
      </c>
      <c r="J47" s="5">
        <v>935</v>
      </c>
      <c r="K47" s="5">
        <v>908</v>
      </c>
      <c r="L47" s="5">
        <v>859</v>
      </c>
      <c r="M47" s="5">
        <v>757</v>
      </c>
      <c r="N47" s="5">
        <v>828</v>
      </c>
      <c r="O47" s="17">
        <f>SUM(C47:N47)</f>
        <v>10135</v>
      </c>
      <c r="P47" s="27">
        <f t="shared" si="10"/>
        <v>844.5833333333334</v>
      </c>
      <c r="Q47" s="28">
        <f t="shared" si="11"/>
        <v>131.70384016858225</v>
      </c>
      <c r="R47" s="28">
        <f t="shared" si="12"/>
        <v>551</v>
      </c>
      <c r="S47" s="29">
        <f t="shared" si="13"/>
        <v>1065</v>
      </c>
    </row>
    <row r="48" spans="1:19" ht="21.75" customHeight="1">
      <c r="A48" s="44"/>
      <c r="B48" s="2" t="s">
        <v>29</v>
      </c>
      <c r="C48" s="3">
        <v>2846</v>
      </c>
      <c r="D48" s="3">
        <v>2152</v>
      </c>
      <c r="E48" s="3">
        <v>1517</v>
      </c>
      <c r="F48" s="3">
        <v>670</v>
      </c>
      <c r="G48" s="3">
        <v>532</v>
      </c>
      <c r="H48" s="3">
        <v>635</v>
      </c>
      <c r="I48" s="3">
        <v>579</v>
      </c>
      <c r="J48" s="3">
        <v>512</v>
      </c>
      <c r="K48" s="3">
        <v>523</v>
      </c>
      <c r="L48" s="3"/>
      <c r="M48" s="3"/>
      <c r="N48" s="3"/>
      <c r="O48" s="16">
        <f>SUM(C48:N48)</f>
        <v>9966</v>
      </c>
      <c r="P48" s="27">
        <f t="shared" si="10"/>
        <v>1107.3333333333333</v>
      </c>
      <c r="Q48" s="28">
        <f t="shared" si="11"/>
        <v>866.2049411080498</v>
      </c>
      <c r="R48" s="28">
        <f t="shared" si="12"/>
        <v>512</v>
      </c>
      <c r="S48" s="29">
        <f t="shared" si="13"/>
        <v>2846</v>
      </c>
    </row>
    <row r="49" spans="1:19" ht="21.75" customHeight="1">
      <c r="A49" s="44"/>
      <c r="B49" s="4" t="s">
        <v>30</v>
      </c>
      <c r="C49" s="5">
        <v>12476</v>
      </c>
      <c r="D49" s="5">
        <v>13239</v>
      </c>
      <c r="E49" s="5">
        <v>11503</v>
      </c>
      <c r="F49" s="5">
        <v>8921</v>
      </c>
      <c r="G49" s="5">
        <v>12797</v>
      </c>
      <c r="H49" s="5">
        <v>12802</v>
      </c>
      <c r="I49" s="5">
        <v>13489</v>
      </c>
      <c r="J49" s="5">
        <v>13255</v>
      </c>
      <c r="K49" s="5">
        <v>14568</v>
      </c>
      <c r="L49" s="5">
        <v>13459</v>
      </c>
      <c r="M49" s="5">
        <v>15734</v>
      </c>
      <c r="N49" s="5">
        <v>15115</v>
      </c>
      <c r="O49" s="17">
        <f>SUM(C49:N49)</f>
        <v>157358</v>
      </c>
      <c r="P49" s="27">
        <f t="shared" si="10"/>
        <v>13113.166666666666</v>
      </c>
      <c r="Q49" s="28">
        <f t="shared" si="11"/>
        <v>1759.6257780527899</v>
      </c>
      <c r="R49" s="28">
        <f t="shared" si="12"/>
        <v>8921</v>
      </c>
      <c r="S49" s="29">
        <f t="shared" si="13"/>
        <v>15734</v>
      </c>
    </row>
    <row r="50" spans="1:19" ht="21.75" customHeight="1">
      <c r="A50" s="44"/>
      <c r="B50" s="39" t="s">
        <v>25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40"/>
      <c r="O50" s="17"/>
      <c r="P50" s="27"/>
      <c r="Q50" s="28"/>
      <c r="R50" s="28"/>
      <c r="S50" s="29"/>
    </row>
    <row r="51" spans="1:19" ht="21.75" customHeight="1">
      <c r="A51" s="44"/>
      <c r="B51" s="4" t="s">
        <v>54</v>
      </c>
      <c r="C51" s="5">
        <v>405</v>
      </c>
      <c r="D51" s="5">
        <v>423</v>
      </c>
      <c r="E51" s="5">
        <v>439</v>
      </c>
      <c r="F51" s="5">
        <v>433</v>
      </c>
      <c r="G51" s="5">
        <v>5015</v>
      </c>
      <c r="H51" s="5">
        <v>420</v>
      </c>
      <c r="I51" s="5">
        <v>542</v>
      </c>
      <c r="J51" s="5">
        <v>585</v>
      </c>
      <c r="K51" s="5">
        <v>538</v>
      </c>
      <c r="L51" s="5">
        <v>558</v>
      </c>
      <c r="M51" s="5">
        <v>458</v>
      </c>
      <c r="N51" s="5">
        <v>469</v>
      </c>
      <c r="O51" s="17">
        <f>SUM(C51:N51)</f>
        <v>10285</v>
      </c>
      <c r="P51" s="27">
        <f>AVERAGE(C51:N51)</f>
        <v>857.0833333333334</v>
      </c>
      <c r="Q51" s="28">
        <f>STDEV(C51:N51)</f>
        <v>1310.8362673106697</v>
      </c>
      <c r="R51" s="28">
        <f>MIN(C51:N51)</f>
        <v>405</v>
      </c>
      <c r="S51" s="29">
        <f>MAX(C51:N51)</f>
        <v>5015</v>
      </c>
    </row>
    <row r="52" spans="1:19" ht="21.75" customHeight="1">
      <c r="A52" s="44"/>
      <c r="B52" s="2" t="s">
        <v>55</v>
      </c>
      <c r="C52" s="3">
        <v>850</v>
      </c>
      <c r="D52" s="3">
        <v>792</v>
      </c>
      <c r="E52" s="3">
        <v>235</v>
      </c>
      <c r="F52" s="3">
        <v>159</v>
      </c>
      <c r="G52" s="3">
        <v>245</v>
      </c>
      <c r="H52" s="3">
        <v>261</v>
      </c>
      <c r="I52" s="3">
        <v>144</v>
      </c>
      <c r="J52" s="3">
        <v>151</v>
      </c>
      <c r="K52" s="3">
        <v>44</v>
      </c>
      <c r="L52" s="3"/>
      <c r="M52" s="3"/>
      <c r="N52" s="3"/>
      <c r="O52" s="16">
        <f>SUM(C52:N52)</f>
        <v>2881</v>
      </c>
      <c r="P52" s="27">
        <f>AVERAGE(C52:N52)</f>
        <v>320.1111111111111</v>
      </c>
      <c r="Q52" s="28">
        <f>STDEV(C52:N52)</f>
        <v>291.90085835966823</v>
      </c>
      <c r="R52" s="28">
        <f>MIN(C52:N52)</f>
        <v>44</v>
      </c>
      <c r="S52" s="29">
        <f>MAX(C52:N52)</f>
        <v>850</v>
      </c>
    </row>
    <row r="53" spans="1:19" s="1" customFormat="1" ht="21.75" customHeight="1">
      <c r="A53" s="44"/>
      <c r="B53" s="6" t="s">
        <v>56</v>
      </c>
      <c r="C53" s="7">
        <v>1530</v>
      </c>
      <c r="D53" s="7">
        <v>1779</v>
      </c>
      <c r="E53" s="7">
        <v>1723</v>
      </c>
      <c r="F53" s="7">
        <v>1206</v>
      </c>
      <c r="G53" s="7">
        <v>1059</v>
      </c>
      <c r="H53" s="7">
        <v>1093</v>
      </c>
      <c r="I53" s="7">
        <v>1773</v>
      </c>
      <c r="J53" s="7">
        <v>2345</v>
      </c>
      <c r="K53" s="7">
        <v>1299</v>
      </c>
      <c r="L53" s="7">
        <v>1083</v>
      </c>
      <c r="M53" s="7">
        <v>1094</v>
      </c>
      <c r="N53" s="7">
        <v>901</v>
      </c>
      <c r="O53" s="18">
        <f>SUM(C53:N53)</f>
        <v>16885</v>
      </c>
      <c r="P53" s="27">
        <f>AVERAGE(C53:N53)</f>
        <v>1407.0833333333333</v>
      </c>
      <c r="Q53" s="28">
        <f>STDEV(C53:N53)</f>
        <v>426.17910411924106</v>
      </c>
      <c r="R53" s="28">
        <f>MIN(C53:N53)</f>
        <v>901</v>
      </c>
      <c r="S53" s="29">
        <f>MAX(C53:N53)</f>
        <v>2345</v>
      </c>
    </row>
    <row r="54" spans="1:19" ht="21.75" customHeight="1">
      <c r="A54" s="44"/>
      <c r="B54" s="2" t="s">
        <v>29</v>
      </c>
      <c r="C54" s="3">
        <v>5307</v>
      </c>
      <c r="D54" s="3">
        <v>4389</v>
      </c>
      <c r="E54" s="3">
        <v>2835</v>
      </c>
      <c r="F54" s="3">
        <v>2187</v>
      </c>
      <c r="G54" s="3">
        <v>1133</v>
      </c>
      <c r="H54" s="3">
        <v>1177</v>
      </c>
      <c r="I54" s="3">
        <v>1002</v>
      </c>
      <c r="J54" s="3">
        <v>397</v>
      </c>
      <c r="K54" s="3">
        <v>124</v>
      </c>
      <c r="L54" s="3"/>
      <c r="M54" s="3"/>
      <c r="N54" s="3"/>
      <c r="O54" s="16">
        <f>SUM(C54:N54)</f>
        <v>18551</v>
      </c>
      <c r="P54" s="27">
        <f>AVERAGE(C54:N54)</f>
        <v>2061.222222222222</v>
      </c>
      <c r="Q54" s="28">
        <f>STDEV(C54:N54)</f>
        <v>1797.7777099642892</v>
      </c>
      <c r="R54" s="28">
        <f>MIN(C54:N54)</f>
        <v>124</v>
      </c>
      <c r="S54" s="29">
        <f>MAX(C54:N54)</f>
        <v>5307</v>
      </c>
    </row>
    <row r="55" spans="1:19" ht="21.75" customHeight="1">
      <c r="A55" s="44"/>
      <c r="B55" s="4" t="s">
        <v>30</v>
      </c>
      <c r="C55" s="5">
        <v>12257</v>
      </c>
      <c r="D55" s="5">
        <v>12651</v>
      </c>
      <c r="E55" s="5">
        <v>13693</v>
      </c>
      <c r="F55" s="5">
        <v>14355</v>
      </c>
      <c r="G55" s="5">
        <v>14509</v>
      </c>
      <c r="H55" s="5">
        <v>12622</v>
      </c>
      <c r="I55" s="5">
        <v>15740</v>
      </c>
      <c r="J55" s="5">
        <v>17293</v>
      </c>
      <c r="K55" s="5">
        <v>15155</v>
      </c>
      <c r="L55" s="5">
        <v>15251</v>
      </c>
      <c r="M55" s="5">
        <v>14619</v>
      </c>
      <c r="N55" s="5">
        <v>13623</v>
      </c>
      <c r="O55" s="17">
        <f>SUM(C55:N55)</f>
        <v>171768</v>
      </c>
      <c r="P55" s="27">
        <f>AVERAGE(C55:N55)</f>
        <v>14314</v>
      </c>
      <c r="Q55" s="28">
        <f>STDEV(C55:N55)</f>
        <v>1456.9177302535902</v>
      </c>
      <c r="R55" s="28">
        <f>MIN(C55:N55)</f>
        <v>12257</v>
      </c>
      <c r="S55" s="29">
        <f>MAX(C55:N55)</f>
        <v>17293</v>
      </c>
    </row>
    <row r="56" spans="1:19" ht="21.75" customHeight="1">
      <c r="A56" s="44"/>
      <c r="B56" s="39" t="s">
        <v>26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40"/>
      <c r="O56" s="17"/>
      <c r="P56" s="27"/>
      <c r="Q56" s="28"/>
      <c r="R56" s="28"/>
      <c r="S56" s="29"/>
    </row>
    <row r="57" spans="1:19" ht="21.75" customHeight="1">
      <c r="A57" s="44"/>
      <c r="B57" s="4" t="s">
        <v>57</v>
      </c>
      <c r="C57" s="5">
        <v>2224</v>
      </c>
      <c r="D57" s="5">
        <v>2245</v>
      </c>
      <c r="E57" s="5">
        <v>2539</v>
      </c>
      <c r="F57" s="5">
        <v>2584</v>
      </c>
      <c r="G57" s="5">
        <v>2502</v>
      </c>
      <c r="H57" s="5">
        <v>2453</v>
      </c>
      <c r="I57" s="5">
        <v>2754</v>
      </c>
      <c r="J57" s="5">
        <v>2302</v>
      </c>
      <c r="K57" s="5">
        <v>2355</v>
      </c>
      <c r="L57" s="5">
        <v>2570</v>
      </c>
      <c r="M57" s="5">
        <v>2321</v>
      </c>
      <c r="N57" s="9">
        <v>2362</v>
      </c>
      <c r="O57" s="17">
        <f aca="true" t="shared" si="14" ref="O57:O67">SUM(C57:N57)</f>
        <v>29211</v>
      </c>
      <c r="P57" s="27">
        <f aca="true" t="shared" si="15" ref="P57:P67">AVERAGE(C57:N57)</f>
        <v>2434.25</v>
      </c>
      <c r="Q57" s="28">
        <f aca="true" t="shared" si="16" ref="Q57:Q67">STDEV(C57:N57)</f>
        <v>159.7851540492591</v>
      </c>
      <c r="R57" s="28">
        <f aca="true" t="shared" si="17" ref="R57:R67">MIN(C57:N57)</f>
        <v>2224</v>
      </c>
      <c r="S57" s="29">
        <f aca="true" t="shared" si="18" ref="S57:S67">MAX(C57:N57)</f>
        <v>2754</v>
      </c>
    </row>
    <row r="58" spans="1:19" ht="21.75" customHeight="1">
      <c r="A58" s="44"/>
      <c r="B58" s="4" t="s">
        <v>46</v>
      </c>
      <c r="C58" s="5">
        <v>3346</v>
      </c>
      <c r="D58" s="5">
        <v>3785</v>
      </c>
      <c r="E58" s="5">
        <v>3384</v>
      </c>
      <c r="F58" s="5">
        <v>4426</v>
      </c>
      <c r="G58" s="5">
        <v>3316</v>
      </c>
      <c r="H58" s="5">
        <v>3208</v>
      </c>
      <c r="I58" s="5">
        <v>4163</v>
      </c>
      <c r="J58" s="5">
        <v>3291</v>
      </c>
      <c r="K58" s="5">
        <v>3261</v>
      </c>
      <c r="L58" s="5">
        <v>4321</v>
      </c>
      <c r="M58" s="5">
        <v>3623</v>
      </c>
      <c r="N58" s="5">
        <v>4876</v>
      </c>
      <c r="O58" s="17">
        <f t="shared" si="14"/>
        <v>45000</v>
      </c>
      <c r="P58" s="27">
        <f t="shared" si="15"/>
        <v>3750</v>
      </c>
      <c r="Q58" s="28">
        <f t="shared" si="16"/>
        <v>561.4842343775517</v>
      </c>
      <c r="R58" s="28">
        <f t="shared" si="17"/>
        <v>3208</v>
      </c>
      <c r="S58" s="29">
        <f t="shared" si="18"/>
        <v>4876</v>
      </c>
    </row>
    <row r="59" spans="1:19" ht="21.75" customHeight="1">
      <c r="A59" s="44"/>
      <c r="B59" s="4" t="s">
        <v>58</v>
      </c>
      <c r="C59" s="5">
        <v>132721</v>
      </c>
      <c r="D59" s="5">
        <v>127499</v>
      </c>
      <c r="E59" s="5">
        <v>133515</v>
      </c>
      <c r="F59" s="5">
        <v>145076</v>
      </c>
      <c r="G59" s="5">
        <v>118748</v>
      </c>
      <c r="H59" s="5">
        <v>120998</v>
      </c>
      <c r="I59" s="5">
        <v>148076</v>
      </c>
      <c r="J59" s="5">
        <v>117386</v>
      </c>
      <c r="K59" s="5">
        <v>111746</v>
      </c>
      <c r="L59" s="5">
        <v>133594</v>
      </c>
      <c r="M59" s="5">
        <v>123243</v>
      </c>
      <c r="N59" s="5">
        <v>122939</v>
      </c>
      <c r="O59" s="17">
        <f t="shared" si="14"/>
        <v>1535541</v>
      </c>
      <c r="P59" s="27">
        <f t="shared" si="15"/>
        <v>127961.75</v>
      </c>
      <c r="Q59" s="28">
        <f t="shared" si="16"/>
        <v>11031.29716369006</v>
      </c>
      <c r="R59" s="28">
        <f t="shared" si="17"/>
        <v>111746</v>
      </c>
      <c r="S59" s="29">
        <f t="shared" si="18"/>
        <v>148076</v>
      </c>
    </row>
    <row r="60" spans="1:19" ht="21.75" customHeight="1">
      <c r="A60" s="44"/>
      <c r="B60" s="4" t="s">
        <v>59</v>
      </c>
      <c r="C60" s="5">
        <v>2078</v>
      </c>
      <c r="D60" s="5">
        <v>2333</v>
      </c>
      <c r="E60" s="5">
        <v>3621</v>
      </c>
      <c r="F60" s="5">
        <v>5619</v>
      </c>
      <c r="G60" s="5">
        <v>4207</v>
      </c>
      <c r="H60" s="5">
        <v>3558</v>
      </c>
      <c r="I60" s="5">
        <v>3151</v>
      </c>
      <c r="J60" s="5">
        <v>3107</v>
      </c>
      <c r="K60" s="5">
        <v>3009</v>
      </c>
      <c r="L60" s="5">
        <v>3003</v>
      </c>
      <c r="M60" s="5">
        <v>3175</v>
      </c>
      <c r="N60" s="5">
        <v>3700</v>
      </c>
      <c r="O60" s="17">
        <f t="shared" si="14"/>
        <v>40561</v>
      </c>
      <c r="P60" s="27">
        <f t="shared" si="15"/>
        <v>3380.0833333333335</v>
      </c>
      <c r="Q60" s="28">
        <f t="shared" si="16"/>
        <v>911.0130682959821</v>
      </c>
      <c r="R60" s="28">
        <f t="shared" si="17"/>
        <v>2078</v>
      </c>
      <c r="S60" s="29">
        <f t="shared" si="18"/>
        <v>5619</v>
      </c>
    </row>
    <row r="61" spans="1:19" ht="21.75" customHeight="1">
      <c r="A61" s="44"/>
      <c r="B61" s="4" t="s">
        <v>46</v>
      </c>
      <c r="C61" s="5">
        <v>3254</v>
      </c>
      <c r="D61" s="5">
        <v>3816</v>
      </c>
      <c r="E61" s="5">
        <v>3701</v>
      </c>
      <c r="F61" s="5">
        <v>4075</v>
      </c>
      <c r="G61" s="5">
        <v>3993</v>
      </c>
      <c r="H61" s="5">
        <v>4181</v>
      </c>
      <c r="I61" s="5">
        <v>4642</v>
      </c>
      <c r="J61" s="5">
        <v>4253</v>
      </c>
      <c r="K61" s="5">
        <v>4365</v>
      </c>
      <c r="L61" s="5">
        <v>4032</v>
      </c>
      <c r="M61" s="5">
        <v>4176</v>
      </c>
      <c r="N61" s="5">
        <v>3997</v>
      </c>
      <c r="O61" s="17">
        <f t="shared" si="14"/>
        <v>48485</v>
      </c>
      <c r="P61" s="27">
        <f t="shared" si="15"/>
        <v>4040.4166666666665</v>
      </c>
      <c r="Q61" s="28">
        <f t="shared" si="16"/>
        <v>349.02629709035557</v>
      </c>
      <c r="R61" s="28">
        <f t="shared" si="17"/>
        <v>3254</v>
      </c>
      <c r="S61" s="29">
        <f t="shared" si="18"/>
        <v>4642</v>
      </c>
    </row>
    <row r="62" spans="1:19" ht="21.75" customHeight="1">
      <c r="A62" s="44"/>
      <c r="B62" s="4" t="s">
        <v>58</v>
      </c>
      <c r="C62" s="5">
        <v>77845</v>
      </c>
      <c r="D62" s="5">
        <v>80370</v>
      </c>
      <c r="E62" s="5">
        <v>100605</v>
      </c>
      <c r="F62" s="5">
        <v>111117</v>
      </c>
      <c r="G62" s="5">
        <v>152751</v>
      </c>
      <c r="H62" s="5">
        <v>78472</v>
      </c>
      <c r="I62" s="5">
        <v>95373</v>
      </c>
      <c r="J62" s="5">
        <v>95870</v>
      </c>
      <c r="K62" s="5">
        <v>109956</v>
      </c>
      <c r="L62" s="5">
        <v>88528</v>
      </c>
      <c r="M62" s="5">
        <v>98489</v>
      </c>
      <c r="N62" s="5">
        <v>107735</v>
      </c>
      <c r="O62" s="17">
        <f t="shared" si="14"/>
        <v>1197111</v>
      </c>
      <c r="P62" s="27">
        <f t="shared" si="15"/>
        <v>99759.25</v>
      </c>
      <c r="Q62" s="28">
        <f t="shared" si="16"/>
        <v>20398.01682038098</v>
      </c>
      <c r="R62" s="28">
        <f t="shared" si="17"/>
        <v>77845</v>
      </c>
      <c r="S62" s="29">
        <f t="shared" si="18"/>
        <v>152751</v>
      </c>
    </row>
    <row r="63" spans="1:19" ht="21.75" customHeight="1">
      <c r="A63" s="44"/>
      <c r="B63" s="2" t="s">
        <v>60</v>
      </c>
      <c r="C63" s="3">
        <v>47</v>
      </c>
      <c r="D63" s="3">
        <v>38</v>
      </c>
      <c r="E63" s="3">
        <v>6</v>
      </c>
      <c r="F63" s="3">
        <v>6</v>
      </c>
      <c r="G63" s="3">
        <v>4</v>
      </c>
      <c r="H63" s="3">
        <v>8</v>
      </c>
      <c r="I63" s="3">
        <v>4</v>
      </c>
      <c r="J63" s="3">
        <v>6</v>
      </c>
      <c r="K63" s="3">
        <v>1</v>
      </c>
      <c r="L63" s="3"/>
      <c r="M63" s="3"/>
      <c r="N63" s="3"/>
      <c r="O63" s="16">
        <f t="shared" si="14"/>
        <v>120</v>
      </c>
      <c r="P63" s="27">
        <f t="shared" si="15"/>
        <v>13.333333333333334</v>
      </c>
      <c r="Q63" s="28">
        <f t="shared" si="16"/>
        <v>16.80029761641144</v>
      </c>
      <c r="R63" s="28">
        <f t="shared" si="17"/>
        <v>1</v>
      </c>
      <c r="S63" s="29">
        <f t="shared" si="18"/>
        <v>47</v>
      </c>
    </row>
    <row r="64" spans="1:19" ht="21.75" customHeight="1">
      <c r="A64" s="44"/>
      <c r="B64" s="2" t="s">
        <v>50</v>
      </c>
      <c r="C64" s="3">
        <v>1976</v>
      </c>
      <c r="D64" s="3">
        <v>1850</v>
      </c>
      <c r="E64" s="3">
        <v>598</v>
      </c>
      <c r="F64" s="3">
        <v>421</v>
      </c>
      <c r="G64" s="3">
        <v>404</v>
      </c>
      <c r="H64" s="3">
        <v>421</v>
      </c>
      <c r="I64" s="3">
        <v>370</v>
      </c>
      <c r="J64" s="3">
        <v>292</v>
      </c>
      <c r="K64" s="3">
        <v>193</v>
      </c>
      <c r="L64" s="3"/>
      <c r="M64" s="3"/>
      <c r="N64" s="3"/>
      <c r="O64" s="16">
        <f t="shared" si="14"/>
        <v>6525</v>
      </c>
      <c r="P64" s="27">
        <f t="shared" si="15"/>
        <v>725</v>
      </c>
      <c r="Q64" s="28">
        <f t="shared" si="16"/>
        <v>682.9317315808368</v>
      </c>
      <c r="R64" s="28">
        <f t="shared" si="17"/>
        <v>193</v>
      </c>
      <c r="S64" s="29">
        <f t="shared" si="18"/>
        <v>1976</v>
      </c>
    </row>
    <row r="65" spans="1:19" ht="21.75" customHeight="1">
      <c r="A65" s="44"/>
      <c r="B65" s="2" t="s">
        <v>46</v>
      </c>
      <c r="C65" s="3">
        <v>1107</v>
      </c>
      <c r="D65" s="3">
        <v>1043</v>
      </c>
      <c r="E65" s="3">
        <v>487</v>
      </c>
      <c r="F65" s="3">
        <v>301</v>
      </c>
      <c r="G65" s="3">
        <v>277</v>
      </c>
      <c r="H65" s="3">
        <v>273</v>
      </c>
      <c r="I65" s="3">
        <v>250</v>
      </c>
      <c r="J65" s="3">
        <v>235</v>
      </c>
      <c r="K65" s="3">
        <v>140</v>
      </c>
      <c r="L65" s="3"/>
      <c r="M65" s="3"/>
      <c r="N65" s="3"/>
      <c r="O65" s="16">
        <f t="shared" si="14"/>
        <v>4113</v>
      </c>
      <c r="P65" s="27">
        <f t="shared" si="15"/>
        <v>457</v>
      </c>
      <c r="Q65" s="28">
        <f t="shared" si="16"/>
        <v>362.2861438145268</v>
      </c>
      <c r="R65" s="28">
        <f t="shared" si="17"/>
        <v>140</v>
      </c>
      <c r="S65" s="29">
        <f t="shared" si="18"/>
        <v>1107</v>
      </c>
    </row>
    <row r="66" spans="1:19" ht="21.75" customHeight="1">
      <c r="A66" s="44"/>
      <c r="B66" s="2" t="s">
        <v>40</v>
      </c>
      <c r="C66" s="3">
        <v>17928</v>
      </c>
      <c r="D66" s="3">
        <v>16757</v>
      </c>
      <c r="E66" s="3">
        <v>4616</v>
      </c>
      <c r="F66" s="3">
        <v>3573</v>
      </c>
      <c r="G66" s="3">
        <v>3089</v>
      </c>
      <c r="H66" s="3">
        <v>3195</v>
      </c>
      <c r="I66" s="3">
        <v>2621</v>
      </c>
      <c r="J66" s="3">
        <v>2084</v>
      </c>
      <c r="K66" s="3">
        <v>658</v>
      </c>
      <c r="L66" s="3"/>
      <c r="M66" s="3"/>
      <c r="N66" s="3"/>
      <c r="O66" s="16">
        <f t="shared" si="14"/>
        <v>54521</v>
      </c>
      <c r="P66" s="27">
        <f t="shared" si="15"/>
        <v>6057.888888888889</v>
      </c>
      <c r="Q66" s="28">
        <f t="shared" si="16"/>
        <v>6494.203808867652</v>
      </c>
      <c r="R66" s="28">
        <f t="shared" si="17"/>
        <v>658</v>
      </c>
      <c r="S66" s="29">
        <f t="shared" si="18"/>
        <v>17928</v>
      </c>
    </row>
    <row r="67" spans="1:19" ht="21.75" customHeight="1">
      <c r="A67" s="44"/>
      <c r="B67" s="2" t="s">
        <v>58</v>
      </c>
      <c r="C67" s="3">
        <v>44722</v>
      </c>
      <c r="D67" s="3">
        <v>41930</v>
      </c>
      <c r="E67" s="3">
        <v>14596</v>
      </c>
      <c r="F67" s="3">
        <v>8399</v>
      </c>
      <c r="G67" s="3">
        <v>7332</v>
      </c>
      <c r="H67" s="3">
        <v>7743</v>
      </c>
      <c r="I67" s="3">
        <v>6806</v>
      </c>
      <c r="J67" s="3">
        <v>5251</v>
      </c>
      <c r="K67" s="3">
        <v>2641</v>
      </c>
      <c r="L67" s="3"/>
      <c r="M67" s="3"/>
      <c r="N67" s="3"/>
      <c r="O67" s="16">
        <f t="shared" si="14"/>
        <v>139420</v>
      </c>
      <c r="P67" s="27">
        <f t="shared" si="15"/>
        <v>15491.111111111111</v>
      </c>
      <c r="Q67" s="28">
        <f t="shared" si="16"/>
        <v>16111.25259286537</v>
      </c>
      <c r="R67" s="28">
        <f t="shared" si="17"/>
        <v>2641</v>
      </c>
      <c r="S67" s="29">
        <f t="shared" si="18"/>
        <v>44722</v>
      </c>
    </row>
    <row r="68" spans="1:19" ht="21.75" customHeight="1">
      <c r="A68" s="44"/>
      <c r="B68" s="39" t="s">
        <v>0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40"/>
      <c r="O68" s="17"/>
      <c r="P68" s="27"/>
      <c r="Q68" s="28"/>
      <c r="R68" s="28"/>
      <c r="S68" s="29"/>
    </row>
    <row r="69" spans="1:19" ht="21.75" customHeight="1">
      <c r="A69" s="44"/>
      <c r="B69" s="2" t="s">
        <v>1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/>
      <c r="M69" s="3"/>
      <c r="N69" s="3"/>
      <c r="O69" s="16">
        <f>SUM(C69:N69)</f>
        <v>0</v>
      </c>
      <c r="P69" s="27">
        <f>AVERAGE(C69:N69)</f>
        <v>0</v>
      </c>
      <c r="Q69" s="28">
        <f>STDEV(C69:N69)</f>
        <v>0</v>
      </c>
      <c r="R69" s="28">
        <f>MIN(C69:N69)</f>
        <v>0</v>
      </c>
      <c r="S69" s="29">
        <f>MAX(C69:N69)</f>
        <v>0</v>
      </c>
    </row>
    <row r="70" spans="1:19" ht="21.75" customHeight="1">
      <c r="A70" s="44"/>
      <c r="B70" s="2" t="s">
        <v>2</v>
      </c>
      <c r="C70" s="3">
        <v>4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/>
      <c r="M70" s="3"/>
      <c r="N70" s="3"/>
      <c r="O70" s="16">
        <f>SUM(C70:N70)</f>
        <v>4</v>
      </c>
      <c r="P70" s="27">
        <f>AVERAGE(C70:N70)</f>
        <v>0.4444444444444444</v>
      </c>
      <c r="Q70" s="28">
        <f>STDEV(C70:N70)</f>
        <v>1.3333333333333333</v>
      </c>
      <c r="R70" s="28">
        <f>MIN(C70:N70)</f>
        <v>0</v>
      </c>
      <c r="S70" s="29">
        <f>MAX(C70:N70)</f>
        <v>4</v>
      </c>
    </row>
    <row r="71" spans="1:19" ht="21.75" customHeight="1">
      <c r="A71" s="44"/>
      <c r="B71" s="2" t="s">
        <v>3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/>
      <c r="M71" s="3"/>
      <c r="N71" s="3"/>
      <c r="O71" s="16">
        <f>SUM(C71:N71)</f>
        <v>0</v>
      </c>
      <c r="P71" s="27">
        <f>AVERAGE(C71:N71)</f>
        <v>0</v>
      </c>
      <c r="Q71" s="28">
        <f>STDEV(C71:N71)</f>
        <v>0</v>
      </c>
      <c r="R71" s="28">
        <f>MIN(C71:N71)</f>
        <v>0</v>
      </c>
      <c r="S71" s="29">
        <f>MAX(C71:N71)</f>
        <v>0</v>
      </c>
    </row>
    <row r="72" spans="1:19" ht="21.75" customHeight="1">
      <c r="A72" s="44"/>
      <c r="B72" s="2" t="s">
        <v>4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/>
      <c r="M72" s="3"/>
      <c r="N72" s="3"/>
      <c r="O72" s="16">
        <f>SUM(C72:N72)</f>
        <v>0</v>
      </c>
      <c r="P72" s="27">
        <f>AVERAGE(C72:N72)</f>
        <v>0</v>
      </c>
      <c r="Q72" s="28">
        <f>STDEV(C72:N72)</f>
        <v>0</v>
      </c>
      <c r="R72" s="28">
        <f>MIN(C72:N72)</f>
        <v>0</v>
      </c>
      <c r="S72" s="29">
        <f>MAX(C72:N72)</f>
        <v>0</v>
      </c>
    </row>
    <row r="73" spans="1:19" ht="21.75" customHeight="1">
      <c r="A73" s="44"/>
      <c r="B73" s="39" t="s">
        <v>7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40"/>
      <c r="O73" s="19"/>
      <c r="P73" s="27"/>
      <c r="Q73" s="28"/>
      <c r="R73" s="28"/>
      <c r="S73" s="29"/>
    </row>
    <row r="74" spans="1:19" s="1" customFormat="1" ht="21.75" customHeight="1">
      <c r="A74" s="44"/>
      <c r="B74" s="10" t="s">
        <v>68</v>
      </c>
      <c r="C74" s="11">
        <v>10815</v>
      </c>
      <c r="D74" s="11">
        <v>11365</v>
      </c>
      <c r="E74" s="11">
        <v>9882</v>
      </c>
      <c r="F74" s="11">
        <v>10100</v>
      </c>
      <c r="G74" s="11">
        <v>10955</v>
      </c>
      <c r="H74" s="11">
        <v>11305</v>
      </c>
      <c r="I74" s="11">
        <v>12149</v>
      </c>
      <c r="J74" s="11">
        <v>13060</v>
      </c>
      <c r="K74" s="11">
        <v>12538</v>
      </c>
      <c r="L74" s="11">
        <v>11176</v>
      </c>
      <c r="M74" s="11">
        <v>11988</v>
      </c>
      <c r="N74" s="11">
        <v>11548</v>
      </c>
      <c r="O74" s="20">
        <v>0</v>
      </c>
      <c r="P74" s="27">
        <f aca="true" t="shared" si="19" ref="P74:P83">AVERAGE(C74:N74)</f>
        <v>11406.75</v>
      </c>
      <c r="Q74" s="28">
        <f aca="true" t="shared" si="20" ref="Q74:Q83">STDEV(C74:N74)</f>
        <v>932.9204511542333</v>
      </c>
      <c r="R74" s="28">
        <f aca="true" t="shared" si="21" ref="R74:R83">MIN(C74:N74)</f>
        <v>9882</v>
      </c>
      <c r="S74" s="29">
        <f aca="true" t="shared" si="22" ref="S74:S83">MAX(C74:N74)</f>
        <v>13060</v>
      </c>
    </row>
    <row r="75" spans="1:19" ht="21.75" customHeight="1">
      <c r="A75" s="44"/>
      <c r="B75" s="10" t="s">
        <v>66</v>
      </c>
      <c r="C75" s="11">
        <v>44816</v>
      </c>
      <c r="D75" s="11">
        <v>37464</v>
      </c>
      <c r="E75" s="11">
        <v>35360</v>
      </c>
      <c r="F75" s="11">
        <v>30760</v>
      </c>
      <c r="G75" s="11">
        <v>34430</v>
      </c>
      <c r="H75" s="11">
        <v>33025</v>
      </c>
      <c r="I75" s="11">
        <v>38064</v>
      </c>
      <c r="J75" s="11">
        <v>45498</v>
      </c>
      <c r="K75" s="11">
        <v>38786</v>
      </c>
      <c r="L75" s="11">
        <v>28365</v>
      </c>
      <c r="M75" s="11">
        <v>28057</v>
      </c>
      <c r="N75" s="11">
        <v>29904</v>
      </c>
      <c r="O75" s="20">
        <v>0</v>
      </c>
      <c r="P75" s="27">
        <f t="shared" si="19"/>
        <v>35377.416666666664</v>
      </c>
      <c r="Q75" s="28">
        <f t="shared" si="20"/>
        <v>5840.11319096927</v>
      </c>
      <c r="R75" s="28">
        <f t="shared" si="21"/>
        <v>28057</v>
      </c>
      <c r="S75" s="29">
        <f t="shared" si="22"/>
        <v>45498</v>
      </c>
    </row>
    <row r="76" spans="1:19" ht="21.75" customHeight="1">
      <c r="A76" s="44"/>
      <c r="B76" s="12" t="s">
        <v>63</v>
      </c>
      <c r="C76" s="13">
        <v>18</v>
      </c>
      <c r="D76" s="13">
        <v>28</v>
      </c>
      <c r="E76" s="13">
        <v>104</v>
      </c>
      <c r="F76" s="13">
        <v>37</v>
      </c>
      <c r="G76" s="13">
        <v>74</v>
      </c>
      <c r="H76" s="13">
        <v>3425</v>
      </c>
      <c r="I76" s="13">
        <v>115</v>
      </c>
      <c r="J76" s="13">
        <v>148</v>
      </c>
      <c r="K76" s="13">
        <v>161</v>
      </c>
      <c r="L76" s="13">
        <v>137</v>
      </c>
      <c r="M76" s="13">
        <v>133</v>
      </c>
      <c r="N76" s="13">
        <v>163</v>
      </c>
      <c r="O76" s="21">
        <v>0</v>
      </c>
      <c r="P76" s="27">
        <f t="shared" si="19"/>
        <v>378.5833333333333</v>
      </c>
      <c r="Q76" s="28">
        <f t="shared" si="20"/>
        <v>960.7557118637327</v>
      </c>
      <c r="R76" s="28">
        <f t="shared" si="21"/>
        <v>18</v>
      </c>
      <c r="S76" s="29">
        <f t="shared" si="22"/>
        <v>3425</v>
      </c>
    </row>
    <row r="77" spans="1:19" ht="21.75" customHeight="1">
      <c r="A77" s="44"/>
      <c r="B77" s="10" t="s">
        <v>67</v>
      </c>
      <c r="C77" s="11">
        <v>186</v>
      </c>
      <c r="D77" s="11">
        <v>158</v>
      </c>
      <c r="E77" s="11">
        <v>380</v>
      </c>
      <c r="F77" s="11">
        <v>115</v>
      </c>
      <c r="G77" s="11">
        <v>261</v>
      </c>
      <c r="H77" s="11">
        <v>176</v>
      </c>
      <c r="I77" s="11">
        <v>301</v>
      </c>
      <c r="J77" s="11">
        <v>316</v>
      </c>
      <c r="K77" s="11">
        <v>352</v>
      </c>
      <c r="L77" s="11">
        <v>242</v>
      </c>
      <c r="M77" s="11">
        <v>259</v>
      </c>
      <c r="N77" s="11">
        <v>187</v>
      </c>
      <c r="O77" s="20">
        <v>0</v>
      </c>
      <c r="P77" s="27">
        <f t="shared" si="19"/>
        <v>244.41666666666666</v>
      </c>
      <c r="Q77" s="28">
        <f t="shared" si="20"/>
        <v>82.2318875700499</v>
      </c>
      <c r="R77" s="28">
        <f t="shared" si="21"/>
        <v>115</v>
      </c>
      <c r="S77" s="29">
        <f t="shared" si="22"/>
        <v>380</v>
      </c>
    </row>
    <row r="78" spans="1:19" ht="21.75" customHeight="1">
      <c r="A78" s="44"/>
      <c r="B78" s="14" t="s">
        <v>64</v>
      </c>
      <c r="C78" s="15">
        <v>498</v>
      </c>
      <c r="D78" s="15">
        <v>366</v>
      </c>
      <c r="E78" s="15">
        <v>197</v>
      </c>
      <c r="F78" s="15">
        <v>122</v>
      </c>
      <c r="G78" s="15">
        <v>193</v>
      </c>
      <c r="H78" s="15">
        <v>177</v>
      </c>
      <c r="I78" s="15">
        <v>172</v>
      </c>
      <c r="J78" s="15">
        <v>182</v>
      </c>
      <c r="K78" s="15">
        <v>101</v>
      </c>
      <c r="L78" s="15"/>
      <c r="M78" s="15"/>
      <c r="N78" s="15"/>
      <c r="O78" s="22">
        <v>0</v>
      </c>
      <c r="P78" s="27">
        <f t="shared" si="19"/>
        <v>223.11111111111111</v>
      </c>
      <c r="Q78" s="28">
        <f t="shared" si="20"/>
        <v>127.04964034231308</v>
      </c>
      <c r="R78" s="28">
        <f t="shared" si="21"/>
        <v>101</v>
      </c>
      <c r="S78" s="29">
        <f t="shared" si="22"/>
        <v>498</v>
      </c>
    </row>
    <row r="79" spans="1:19" ht="21.75" customHeight="1">
      <c r="A79" s="44"/>
      <c r="B79" s="14" t="s">
        <v>69</v>
      </c>
      <c r="C79" s="15">
        <v>70</v>
      </c>
      <c r="D79" s="15">
        <v>53</v>
      </c>
      <c r="E79" s="15">
        <v>29</v>
      </c>
      <c r="F79" s="15">
        <v>14</v>
      </c>
      <c r="G79" s="15">
        <v>34</v>
      </c>
      <c r="H79" s="15">
        <v>36</v>
      </c>
      <c r="I79" s="15">
        <v>24</v>
      </c>
      <c r="J79" s="15">
        <v>20</v>
      </c>
      <c r="K79" s="15">
        <v>2</v>
      </c>
      <c r="L79" s="15"/>
      <c r="M79" s="15"/>
      <c r="N79" s="15"/>
      <c r="O79" s="22">
        <v>0</v>
      </c>
      <c r="P79" s="27">
        <f t="shared" si="19"/>
        <v>31.333333333333332</v>
      </c>
      <c r="Q79" s="28">
        <f t="shared" si="20"/>
        <v>20.438933435969695</v>
      </c>
      <c r="R79" s="28">
        <f t="shared" si="21"/>
        <v>2</v>
      </c>
      <c r="S79" s="29">
        <f t="shared" si="22"/>
        <v>70</v>
      </c>
    </row>
    <row r="80" spans="1:19" ht="21.75" customHeight="1">
      <c r="A80" s="44"/>
      <c r="B80" s="14" t="s">
        <v>70</v>
      </c>
      <c r="C80" s="15">
        <v>582</v>
      </c>
      <c r="D80" s="15">
        <v>423</v>
      </c>
      <c r="E80" s="15">
        <v>203</v>
      </c>
      <c r="F80" s="15">
        <v>154</v>
      </c>
      <c r="G80" s="15">
        <v>165</v>
      </c>
      <c r="H80" s="15">
        <v>150</v>
      </c>
      <c r="I80" s="15">
        <v>140</v>
      </c>
      <c r="J80" s="15">
        <v>104</v>
      </c>
      <c r="K80" s="15">
        <v>54</v>
      </c>
      <c r="L80" s="15"/>
      <c r="M80" s="15"/>
      <c r="N80" s="15"/>
      <c r="O80" s="22">
        <v>0</v>
      </c>
      <c r="P80" s="27">
        <f t="shared" si="19"/>
        <v>219.44444444444446</v>
      </c>
      <c r="Q80" s="28">
        <f t="shared" si="20"/>
        <v>170.3790708325931</v>
      </c>
      <c r="R80" s="28">
        <f t="shared" si="21"/>
        <v>54</v>
      </c>
      <c r="S80" s="29">
        <f t="shared" si="22"/>
        <v>582</v>
      </c>
    </row>
    <row r="81" spans="1:19" s="1" customFormat="1" ht="21.75" customHeight="1">
      <c r="A81" s="44"/>
      <c r="B81" s="14" t="s">
        <v>71</v>
      </c>
      <c r="C81" s="15">
        <v>944</v>
      </c>
      <c r="D81" s="15">
        <v>679</v>
      </c>
      <c r="E81" s="15">
        <v>217</v>
      </c>
      <c r="F81" s="15">
        <v>166</v>
      </c>
      <c r="G81" s="15">
        <v>247</v>
      </c>
      <c r="H81" s="15">
        <v>169</v>
      </c>
      <c r="I81" s="15">
        <v>147</v>
      </c>
      <c r="J81" s="15">
        <v>108</v>
      </c>
      <c r="K81" s="15">
        <v>28</v>
      </c>
      <c r="L81" s="15"/>
      <c r="M81" s="15"/>
      <c r="N81" s="15"/>
      <c r="O81" s="22">
        <v>0</v>
      </c>
      <c r="P81" s="27">
        <f t="shared" si="19"/>
        <v>300.55555555555554</v>
      </c>
      <c r="Q81" s="28">
        <f t="shared" si="20"/>
        <v>303.61287485509865</v>
      </c>
      <c r="R81" s="28">
        <f t="shared" si="21"/>
        <v>28</v>
      </c>
      <c r="S81" s="29">
        <f t="shared" si="22"/>
        <v>944</v>
      </c>
    </row>
    <row r="82" spans="1:19" ht="21.75" customHeight="1">
      <c r="A82" s="44"/>
      <c r="B82" s="12" t="s">
        <v>102</v>
      </c>
      <c r="C82" s="13">
        <v>66941</v>
      </c>
      <c r="D82" s="13">
        <v>102147</v>
      </c>
      <c r="E82" s="13">
        <v>13007</v>
      </c>
      <c r="F82" s="13">
        <v>15133</v>
      </c>
      <c r="G82" s="13">
        <v>147233</v>
      </c>
      <c r="H82" s="13">
        <v>173953</v>
      </c>
      <c r="I82" s="13">
        <v>223626</v>
      </c>
      <c r="J82" s="13">
        <v>199849</v>
      </c>
      <c r="K82" s="13">
        <v>259540</v>
      </c>
      <c r="L82" s="13">
        <v>261463</v>
      </c>
      <c r="M82" s="13">
        <v>227871</v>
      </c>
      <c r="N82" s="13">
        <v>603047</v>
      </c>
      <c r="O82" s="21">
        <v>0</v>
      </c>
      <c r="P82" s="27">
        <f t="shared" si="19"/>
        <v>191150.83333333334</v>
      </c>
      <c r="Q82" s="28">
        <f t="shared" si="20"/>
        <v>156684.33982596017</v>
      </c>
      <c r="R82" s="28">
        <f t="shared" si="21"/>
        <v>13007</v>
      </c>
      <c r="S82" s="29">
        <f t="shared" si="22"/>
        <v>603047</v>
      </c>
    </row>
    <row r="83" spans="1:19" ht="21.75" customHeight="1">
      <c r="A83" s="44"/>
      <c r="B83" s="6"/>
      <c r="C83" s="8">
        <v>36770</v>
      </c>
      <c r="D83" s="8">
        <v>36800</v>
      </c>
      <c r="E83" s="8">
        <v>36831</v>
      </c>
      <c r="F83" s="8">
        <v>36861</v>
      </c>
      <c r="G83" s="8">
        <v>36892</v>
      </c>
      <c r="H83" s="8">
        <v>36923</v>
      </c>
      <c r="I83" s="8">
        <v>36951</v>
      </c>
      <c r="J83" s="8">
        <v>36982</v>
      </c>
      <c r="K83" s="8">
        <v>37012</v>
      </c>
      <c r="L83" s="8">
        <v>37043</v>
      </c>
      <c r="M83" s="8">
        <v>37073</v>
      </c>
      <c r="N83" s="8">
        <v>37104</v>
      </c>
      <c r="O83" s="17"/>
      <c r="P83" s="27">
        <f t="shared" si="19"/>
        <v>36936.833333333336</v>
      </c>
      <c r="Q83" s="28">
        <f t="shared" si="20"/>
        <v>109.27765581557952</v>
      </c>
      <c r="R83" s="28">
        <f t="shared" si="21"/>
        <v>36770</v>
      </c>
      <c r="S83" s="29">
        <f t="shared" si="22"/>
        <v>37104</v>
      </c>
    </row>
    <row r="84" spans="1:19" ht="21.75" customHeight="1">
      <c r="A84" s="44"/>
      <c r="B84" s="39" t="s">
        <v>6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40"/>
      <c r="O84" s="19"/>
      <c r="P84" s="27"/>
      <c r="Q84" s="28"/>
      <c r="R84" s="28"/>
      <c r="S84" s="29"/>
    </row>
    <row r="85" spans="1:19" ht="21.75" customHeight="1">
      <c r="A85" s="44"/>
      <c r="B85" s="10" t="s">
        <v>65</v>
      </c>
      <c r="C85" s="11">
        <v>57</v>
      </c>
      <c r="D85" s="11">
        <v>56</v>
      </c>
      <c r="E85" s="11">
        <v>64</v>
      </c>
      <c r="F85" s="11">
        <v>49</v>
      </c>
      <c r="G85" s="11">
        <v>110</v>
      </c>
      <c r="H85" s="11">
        <v>43</v>
      </c>
      <c r="I85" s="11">
        <v>84</v>
      </c>
      <c r="J85" s="11">
        <v>53</v>
      </c>
      <c r="K85" s="11">
        <v>43</v>
      </c>
      <c r="L85" s="11">
        <v>32</v>
      </c>
      <c r="M85" s="11">
        <v>33</v>
      </c>
      <c r="N85" s="11">
        <v>47</v>
      </c>
      <c r="O85" s="20">
        <v>0</v>
      </c>
      <c r="P85" s="27">
        <f aca="true" t="shared" si="23" ref="P85:P90">AVERAGE(C85:N85)</f>
        <v>55.916666666666664</v>
      </c>
      <c r="Q85" s="28">
        <f aca="true" t="shared" si="24" ref="Q85:Q90">STDEV(C85:N85)</f>
        <v>22.047297642417156</v>
      </c>
      <c r="R85" s="28">
        <f aca="true" t="shared" si="25" ref="R85:R90">MIN(C85:N85)</f>
        <v>32</v>
      </c>
      <c r="S85" s="29">
        <f aca="true" t="shared" si="26" ref="S85:S90">MAX(C85:N85)</f>
        <v>110</v>
      </c>
    </row>
    <row r="86" spans="1:19" ht="21.75" customHeight="1">
      <c r="A86" s="44"/>
      <c r="B86" s="10" t="s">
        <v>66</v>
      </c>
      <c r="C86" s="11">
        <v>279</v>
      </c>
      <c r="D86" s="11">
        <v>267</v>
      </c>
      <c r="E86" s="11">
        <v>241</v>
      </c>
      <c r="F86" s="11">
        <v>189</v>
      </c>
      <c r="G86" s="11">
        <v>172</v>
      </c>
      <c r="H86" s="11">
        <v>221</v>
      </c>
      <c r="I86" s="11">
        <v>338</v>
      </c>
      <c r="J86" s="11">
        <v>245</v>
      </c>
      <c r="K86" s="11">
        <v>226</v>
      </c>
      <c r="L86" s="11">
        <v>192</v>
      </c>
      <c r="M86" s="11">
        <v>140</v>
      </c>
      <c r="N86" s="11">
        <v>197</v>
      </c>
      <c r="O86" s="20">
        <v>0</v>
      </c>
      <c r="P86" s="27">
        <f t="shared" si="23"/>
        <v>225.58333333333334</v>
      </c>
      <c r="Q86" s="28">
        <f t="shared" si="24"/>
        <v>53.36062275316937</v>
      </c>
      <c r="R86" s="28">
        <f t="shared" si="25"/>
        <v>140</v>
      </c>
      <c r="S86" s="29">
        <f t="shared" si="26"/>
        <v>338</v>
      </c>
    </row>
    <row r="87" spans="1:19" ht="21.75" customHeight="1">
      <c r="A87" s="44"/>
      <c r="B87" s="12" t="s">
        <v>63</v>
      </c>
      <c r="C87" s="13">
        <v>0</v>
      </c>
      <c r="D87" s="13">
        <v>0</v>
      </c>
      <c r="E87" s="13">
        <v>4</v>
      </c>
      <c r="F87" s="13">
        <v>7</v>
      </c>
      <c r="G87" s="13">
        <v>11</v>
      </c>
      <c r="H87" s="13">
        <v>8</v>
      </c>
      <c r="I87" s="13">
        <v>2</v>
      </c>
      <c r="J87" s="13">
        <v>1</v>
      </c>
      <c r="K87" s="13">
        <v>1</v>
      </c>
      <c r="L87" s="13">
        <v>1</v>
      </c>
      <c r="M87" s="13">
        <v>1</v>
      </c>
      <c r="N87" s="13">
        <v>1</v>
      </c>
      <c r="O87" s="21">
        <v>0</v>
      </c>
      <c r="P87" s="27">
        <f t="shared" si="23"/>
        <v>3.0833333333333335</v>
      </c>
      <c r="Q87" s="28">
        <f t="shared" si="24"/>
        <v>3.629633924274241</v>
      </c>
      <c r="R87" s="28">
        <f t="shared" si="25"/>
        <v>0</v>
      </c>
      <c r="S87" s="29">
        <f t="shared" si="26"/>
        <v>11</v>
      </c>
    </row>
    <row r="88" spans="1:19" ht="21.75" customHeight="1">
      <c r="A88" s="44"/>
      <c r="B88" s="10" t="s">
        <v>67</v>
      </c>
      <c r="C88" s="11">
        <v>2</v>
      </c>
      <c r="D88" s="11">
        <v>1</v>
      </c>
      <c r="E88" s="11">
        <v>13</v>
      </c>
      <c r="F88" s="11">
        <v>9</v>
      </c>
      <c r="G88" s="11">
        <v>15</v>
      </c>
      <c r="H88" s="11">
        <v>11</v>
      </c>
      <c r="I88" s="11">
        <v>4</v>
      </c>
      <c r="J88" s="11">
        <v>3</v>
      </c>
      <c r="K88" s="11">
        <v>2</v>
      </c>
      <c r="L88" s="11">
        <v>2</v>
      </c>
      <c r="M88" s="11">
        <v>2</v>
      </c>
      <c r="N88" s="11">
        <v>2</v>
      </c>
      <c r="O88" s="20">
        <v>0</v>
      </c>
      <c r="P88" s="27">
        <f t="shared" si="23"/>
        <v>5.5</v>
      </c>
      <c r="Q88" s="28">
        <f t="shared" si="24"/>
        <v>5.036232357987106</v>
      </c>
      <c r="R88" s="28">
        <f t="shared" si="25"/>
        <v>1</v>
      </c>
      <c r="S88" s="29">
        <f t="shared" si="26"/>
        <v>15</v>
      </c>
    </row>
    <row r="89" spans="1:19" ht="21.75" customHeight="1">
      <c r="A89" s="44"/>
      <c r="B89" s="14" t="s">
        <v>64</v>
      </c>
      <c r="C89" s="15">
        <v>4</v>
      </c>
      <c r="D89" s="15">
        <v>1</v>
      </c>
      <c r="E89" s="15">
        <v>1</v>
      </c>
      <c r="F89" s="15">
        <v>1</v>
      </c>
      <c r="G89" s="15">
        <v>1</v>
      </c>
      <c r="H89" s="15">
        <v>1</v>
      </c>
      <c r="I89" s="15">
        <v>0</v>
      </c>
      <c r="J89" s="15">
        <v>1</v>
      </c>
      <c r="K89" s="15">
        <v>0</v>
      </c>
      <c r="L89" s="15"/>
      <c r="M89" s="15"/>
      <c r="N89" s="15"/>
      <c r="O89" s="22">
        <v>0</v>
      </c>
      <c r="P89" s="27">
        <f t="shared" si="23"/>
        <v>1.1111111111111112</v>
      </c>
      <c r="Q89" s="28">
        <f t="shared" si="24"/>
        <v>1.1666666666666667</v>
      </c>
      <c r="R89" s="28">
        <f t="shared" si="25"/>
        <v>0</v>
      </c>
      <c r="S89" s="29">
        <f t="shared" si="26"/>
        <v>4</v>
      </c>
    </row>
    <row r="90" spans="1:19" ht="21.75" customHeight="1">
      <c r="A90" s="44"/>
      <c r="B90" s="12" t="s">
        <v>102</v>
      </c>
      <c r="C90" s="13">
        <v>2960</v>
      </c>
      <c r="D90" s="13">
        <v>1676</v>
      </c>
      <c r="E90" s="13">
        <v>2729</v>
      </c>
      <c r="F90" s="13">
        <v>3522</v>
      </c>
      <c r="G90" s="13">
        <v>3031</v>
      </c>
      <c r="H90" s="13">
        <v>2786</v>
      </c>
      <c r="I90" s="13">
        <v>6030</v>
      </c>
      <c r="J90" s="13">
        <v>2572</v>
      </c>
      <c r="K90" s="13">
        <v>3015</v>
      </c>
      <c r="L90" s="13">
        <v>1958</v>
      </c>
      <c r="M90" s="13">
        <v>1818</v>
      </c>
      <c r="N90" s="13">
        <v>3335</v>
      </c>
      <c r="O90" s="21">
        <v>0</v>
      </c>
      <c r="P90" s="27">
        <f t="shared" si="23"/>
        <v>2952.6666666666665</v>
      </c>
      <c r="Q90" s="28">
        <f t="shared" si="24"/>
        <v>1131.3626002892856</v>
      </c>
      <c r="R90" s="28">
        <f t="shared" si="25"/>
        <v>1676</v>
      </c>
      <c r="S90" s="29">
        <f t="shared" si="26"/>
        <v>6030</v>
      </c>
    </row>
    <row r="91" spans="1:19" ht="21.75" customHeight="1">
      <c r="A91" s="44"/>
      <c r="B91" s="39" t="s">
        <v>5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40"/>
      <c r="O91" s="19"/>
      <c r="P91" s="27"/>
      <c r="Q91" s="28"/>
      <c r="R91" s="28"/>
      <c r="S91" s="29"/>
    </row>
    <row r="92" spans="1:19" ht="21.75" customHeight="1">
      <c r="A92" s="44"/>
      <c r="B92" s="10" t="s">
        <v>61</v>
      </c>
      <c r="C92" s="11">
        <v>1449</v>
      </c>
      <c r="D92" s="11">
        <v>1341</v>
      </c>
      <c r="E92" s="11">
        <v>1171</v>
      </c>
      <c r="F92" s="11">
        <v>1776</v>
      </c>
      <c r="G92" s="11">
        <v>979</v>
      </c>
      <c r="H92" s="11">
        <v>638</v>
      </c>
      <c r="I92" s="11">
        <v>1233</v>
      </c>
      <c r="J92" s="11">
        <v>1515</v>
      </c>
      <c r="K92" s="11">
        <v>1046</v>
      </c>
      <c r="L92" s="11">
        <v>1028</v>
      </c>
      <c r="M92" s="11">
        <v>782</v>
      </c>
      <c r="N92" s="11">
        <v>759</v>
      </c>
      <c r="O92" s="20">
        <v>0</v>
      </c>
      <c r="P92" s="27">
        <f aca="true" t="shared" si="27" ref="P92:P97">AVERAGE(C92:N92)</f>
        <v>1143.0833333333333</v>
      </c>
      <c r="Q92" s="28">
        <f aca="true" t="shared" si="28" ref="Q92:Q97">STDEV(C92:N92)</f>
        <v>338.8656098147929</v>
      </c>
      <c r="R92" s="28">
        <f aca="true" t="shared" si="29" ref="R92:R97">MIN(C92:N92)</f>
        <v>638</v>
      </c>
      <c r="S92" s="29">
        <f aca="true" t="shared" si="30" ref="S92:S97">MAX(C92:N92)</f>
        <v>1776</v>
      </c>
    </row>
    <row r="93" spans="1:19" ht="21.75" customHeight="1">
      <c r="A93" s="44"/>
      <c r="B93" s="10" t="s">
        <v>62</v>
      </c>
      <c r="C93" s="11">
        <v>3607</v>
      </c>
      <c r="D93" s="11">
        <v>2529</v>
      </c>
      <c r="E93" s="11">
        <v>682</v>
      </c>
      <c r="F93" s="11">
        <v>431</v>
      </c>
      <c r="G93" s="11">
        <v>833</v>
      </c>
      <c r="H93" s="11">
        <v>566</v>
      </c>
      <c r="I93" s="11">
        <v>416</v>
      </c>
      <c r="J93" s="11">
        <v>367</v>
      </c>
      <c r="K93" s="11">
        <v>325</v>
      </c>
      <c r="L93" s="11">
        <v>2989</v>
      </c>
      <c r="M93" s="11">
        <v>3247</v>
      </c>
      <c r="N93" s="11">
        <v>3415</v>
      </c>
      <c r="O93" s="20">
        <v>0</v>
      </c>
      <c r="P93" s="27">
        <f t="shared" si="27"/>
        <v>1617.25</v>
      </c>
      <c r="Q93" s="28">
        <f t="shared" si="28"/>
        <v>1389.5118256554579</v>
      </c>
      <c r="R93" s="28">
        <f t="shared" si="29"/>
        <v>325</v>
      </c>
      <c r="S93" s="29">
        <f t="shared" si="30"/>
        <v>3607</v>
      </c>
    </row>
    <row r="94" spans="1:19" ht="21.75" customHeight="1">
      <c r="A94" s="44"/>
      <c r="B94" s="10" t="s">
        <v>63</v>
      </c>
      <c r="C94" s="11">
        <v>44</v>
      </c>
      <c r="D94" s="11">
        <v>13</v>
      </c>
      <c r="E94" s="11">
        <v>9</v>
      </c>
      <c r="F94" s="11">
        <v>2</v>
      </c>
      <c r="G94" s="11">
        <v>5</v>
      </c>
      <c r="H94" s="11">
        <v>4</v>
      </c>
      <c r="I94" s="11">
        <v>5</v>
      </c>
      <c r="J94" s="11">
        <v>4</v>
      </c>
      <c r="K94" s="11">
        <v>4</v>
      </c>
      <c r="L94" s="11">
        <v>22</v>
      </c>
      <c r="M94" s="11">
        <v>62</v>
      </c>
      <c r="N94" s="11">
        <v>36</v>
      </c>
      <c r="O94" s="20">
        <v>0</v>
      </c>
      <c r="P94" s="27">
        <f t="shared" si="27"/>
        <v>17.5</v>
      </c>
      <c r="Q94" s="28">
        <f t="shared" si="28"/>
        <v>19.62604947975568</v>
      </c>
      <c r="R94" s="28">
        <f t="shared" si="29"/>
        <v>2</v>
      </c>
      <c r="S94" s="29">
        <f t="shared" si="30"/>
        <v>62</v>
      </c>
    </row>
    <row r="95" spans="1:19" ht="21.75" customHeight="1">
      <c r="A95" s="44"/>
      <c r="B95" s="12" t="s">
        <v>67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37</v>
      </c>
      <c r="M95" s="13">
        <v>36</v>
      </c>
      <c r="N95" s="13">
        <v>24</v>
      </c>
      <c r="O95" s="21">
        <v>0</v>
      </c>
      <c r="P95" s="27">
        <f t="shared" si="27"/>
        <v>8.083333333333334</v>
      </c>
      <c r="Q95" s="28">
        <f t="shared" si="28"/>
        <v>14.94510155890754</v>
      </c>
      <c r="R95" s="28">
        <f t="shared" si="29"/>
        <v>0</v>
      </c>
      <c r="S95" s="29">
        <f t="shared" si="30"/>
        <v>37</v>
      </c>
    </row>
    <row r="96" spans="1:19" ht="21.75" customHeight="1">
      <c r="A96" s="44"/>
      <c r="B96" s="14" t="s">
        <v>64</v>
      </c>
      <c r="C96" s="15">
        <v>259</v>
      </c>
      <c r="D96" s="15">
        <v>71</v>
      </c>
      <c r="E96" s="15">
        <v>18</v>
      </c>
      <c r="F96" s="15">
        <v>3</v>
      </c>
      <c r="G96" s="15">
        <v>8</v>
      </c>
      <c r="H96" s="15">
        <v>3</v>
      </c>
      <c r="I96" s="15">
        <v>37</v>
      </c>
      <c r="J96" s="15">
        <v>19</v>
      </c>
      <c r="K96" s="15">
        <v>12</v>
      </c>
      <c r="L96" s="15"/>
      <c r="M96" s="15"/>
      <c r="N96" s="15"/>
      <c r="O96" s="22">
        <v>0</v>
      </c>
      <c r="P96" s="27">
        <f t="shared" si="27"/>
        <v>47.77777777777778</v>
      </c>
      <c r="Q96" s="28">
        <f t="shared" si="28"/>
        <v>82.04995091067663</v>
      </c>
      <c r="R96" s="28">
        <f t="shared" si="29"/>
        <v>3</v>
      </c>
      <c r="S96" s="29">
        <f t="shared" si="30"/>
        <v>259</v>
      </c>
    </row>
    <row r="97" spans="1:19" ht="21.75" customHeight="1">
      <c r="A97" s="44"/>
      <c r="B97" s="12" t="s">
        <v>102</v>
      </c>
      <c r="C97" s="13">
        <v>0</v>
      </c>
      <c r="D97" s="13">
        <v>0</v>
      </c>
      <c r="E97" s="13">
        <v>89</v>
      </c>
      <c r="F97" s="13">
        <v>218</v>
      </c>
      <c r="G97" s="13">
        <v>44</v>
      </c>
      <c r="H97" s="13">
        <v>130</v>
      </c>
      <c r="I97" s="13">
        <v>0</v>
      </c>
      <c r="J97" s="13">
        <v>80</v>
      </c>
      <c r="K97" s="13">
        <v>0</v>
      </c>
      <c r="L97" s="13">
        <v>25373</v>
      </c>
      <c r="M97" s="13">
        <v>30953</v>
      </c>
      <c r="N97" s="13">
        <v>21759</v>
      </c>
      <c r="O97" s="21">
        <v>0</v>
      </c>
      <c r="P97" s="27">
        <f t="shared" si="27"/>
        <v>6553.833333333333</v>
      </c>
      <c r="Q97" s="28">
        <f t="shared" si="28"/>
        <v>11908.665002909232</v>
      </c>
      <c r="R97" s="28">
        <f t="shared" si="29"/>
        <v>0</v>
      </c>
      <c r="S97" s="29">
        <f t="shared" si="30"/>
        <v>30953</v>
      </c>
    </row>
    <row r="98" spans="1:19" ht="21.75" customHeight="1">
      <c r="A98" s="44"/>
      <c r="B98" s="39" t="s">
        <v>8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40"/>
      <c r="O98" s="17"/>
      <c r="P98" s="27"/>
      <c r="Q98" s="28"/>
      <c r="R98" s="28"/>
      <c r="S98" s="29"/>
    </row>
    <row r="99" spans="1:19" ht="21.75" customHeight="1">
      <c r="A99" s="44"/>
      <c r="B99" s="2" t="s">
        <v>72</v>
      </c>
      <c r="C99" s="3">
        <v>149</v>
      </c>
      <c r="D99" s="3">
        <v>171</v>
      </c>
      <c r="E99" s="3">
        <v>86</v>
      </c>
      <c r="F99" s="3">
        <v>75</v>
      </c>
      <c r="G99" s="3">
        <v>325</v>
      </c>
      <c r="H99" s="3">
        <v>74</v>
      </c>
      <c r="I99" s="3">
        <v>35</v>
      </c>
      <c r="J99" s="3">
        <v>33</v>
      </c>
      <c r="K99" s="3">
        <v>31</v>
      </c>
      <c r="L99" s="3"/>
      <c r="M99" s="3"/>
      <c r="N99" s="3"/>
      <c r="O99" s="16">
        <f>SUM(C99:N99)</f>
        <v>979</v>
      </c>
      <c r="P99" s="27">
        <f aca="true" t="shared" si="31" ref="P99:P110">AVERAGE(C99:N99)</f>
        <v>108.77777777777777</v>
      </c>
      <c r="Q99" s="28">
        <f aca="true" t="shared" si="32" ref="Q99:Q110">STDEV(C99:N99)</f>
        <v>95.09571201923063</v>
      </c>
      <c r="R99" s="28">
        <f aca="true" t="shared" si="33" ref="R99:R110">MIN(C99:N99)</f>
        <v>31</v>
      </c>
      <c r="S99" s="29">
        <f aca="true" t="shared" si="34" ref="S99:S110">MAX(C99:N99)</f>
        <v>325</v>
      </c>
    </row>
    <row r="100" spans="1:19" ht="21.75" customHeight="1">
      <c r="A100" s="44"/>
      <c r="B100" s="2" t="s">
        <v>73</v>
      </c>
      <c r="C100" s="3">
        <v>36</v>
      </c>
      <c r="D100" s="3">
        <v>38</v>
      </c>
      <c r="E100" s="3">
        <v>20</v>
      </c>
      <c r="F100" s="3">
        <v>17</v>
      </c>
      <c r="G100" s="3">
        <v>13</v>
      </c>
      <c r="H100" s="3">
        <v>12</v>
      </c>
      <c r="I100" s="3">
        <v>10</v>
      </c>
      <c r="J100" s="3">
        <v>12</v>
      </c>
      <c r="K100" s="3">
        <v>10</v>
      </c>
      <c r="L100" s="3"/>
      <c r="M100" s="3"/>
      <c r="N100" s="3"/>
      <c r="O100" s="16">
        <f>SUM(C100:N100)</f>
        <v>168</v>
      </c>
      <c r="P100" s="27">
        <f t="shared" si="31"/>
        <v>18.666666666666668</v>
      </c>
      <c r="Q100" s="28">
        <f t="shared" si="32"/>
        <v>10.897247358851684</v>
      </c>
      <c r="R100" s="28">
        <f t="shared" si="33"/>
        <v>10</v>
      </c>
      <c r="S100" s="29">
        <f t="shared" si="34"/>
        <v>38</v>
      </c>
    </row>
    <row r="101" spans="1:19" ht="21.75" customHeight="1">
      <c r="A101" s="44"/>
      <c r="B101" s="4" t="s">
        <v>74</v>
      </c>
      <c r="C101" s="5">
        <v>893</v>
      </c>
      <c r="D101" s="5">
        <v>1128</v>
      </c>
      <c r="E101" s="5">
        <v>1318</v>
      </c>
      <c r="F101" s="5">
        <v>1442</v>
      </c>
      <c r="G101" s="5">
        <v>1418</v>
      </c>
      <c r="H101" s="5">
        <v>1392</v>
      </c>
      <c r="I101" s="5">
        <v>1196</v>
      </c>
      <c r="J101" s="5">
        <v>1286</v>
      </c>
      <c r="K101" s="5">
        <v>952</v>
      </c>
      <c r="L101" s="5">
        <v>926</v>
      </c>
      <c r="M101" s="5">
        <v>959</v>
      </c>
      <c r="N101" s="5">
        <v>985</v>
      </c>
      <c r="O101" s="17">
        <f>SUM(C101:N101)</f>
        <v>13895</v>
      </c>
      <c r="P101" s="27">
        <f t="shared" si="31"/>
        <v>1157.9166666666667</v>
      </c>
      <c r="Q101" s="28">
        <f t="shared" si="32"/>
        <v>209.62193601960175</v>
      </c>
      <c r="R101" s="28">
        <f t="shared" si="33"/>
        <v>893</v>
      </c>
      <c r="S101" s="29">
        <f t="shared" si="34"/>
        <v>1442</v>
      </c>
    </row>
    <row r="102" spans="1:19" ht="21.75" customHeight="1">
      <c r="A102" s="44"/>
      <c r="B102" s="4" t="s">
        <v>75</v>
      </c>
      <c r="C102" s="5">
        <v>7261</v>
      </c>
      <c r="D102" s="5">
        <v>7615</v>
      </c>
      <c r="E102" s="5">
        <v>8307</v>
      </c>
      <c r="F102" s="5">
        <v>8025</v>
      </c>
      <c r="G102" s="5">
        <v>7281</v>
      </c>
      <c r="H102" s="5">
        <v>7085</v>
      </c>
      <c r="I102" s="5">
        <v>6305</v>
      </c>
      <c r="J102" s="5">
        <v>7870</v>
      </c>
      <c r="K102" s="5">
        <v>6258</v>
      </c>
      <c r="L102" s="5">
        <v>5935</v>
      </c>
      <c r="M102" s="5">
        <v>6697</v>
      </c>
      <c r="N102" s="5">
        <v>5423</v>
      </c>
      <c r="O102" s="17">
        <f>SUM(C102:N102)</f>
        <v>84062</v>
      </c>
      <c r="P102" s="27">
        <f t="shared" si="31"/>
        <v>7005.166666666667</v>
      </c>
      <c r="Q102" s="28">
        <f t="shared" si="32"/>
        <v>894.1495536219993</v>
      </c>
      <c r="R102" s="28">
        <f t="shared" si="33"/>
        <v>5423</v>
      </c>
      <c r="S102" s="29">
        <f t="shared" si="34"/>
        <v>8307</v>
      </c>
    </row>
    <row r="103" spans="1:19" ht="21.75" customHeight="1">
      <c r="A103" s="44"/>
      <c r="B103" s="2" t="s">
        <v>76</v>
      </c>
      <c r="C103" s="3">
        <v>957</v>
      </c>
      <c r="D103" s="3">
        <v>797</v>
      </c>
      <c r="E103" s="3">
        <v>292</v>
      </c>
      <c r="F103" s="3">
        <v>236</v>
      </c>
      <c r="G103" s="3">
        <v>119</v>
      </c>
      <c r="H103" s="3">
        <v>159</v>
      </c>
      <c r="I103" s="3">
        <v>6246</v>
      </c>
      <c r="J103" s="3">
        <v>1792</v>
      </c>
      <c r="K103" s="3">
        <v>6707</v>
      </c>
      <c r="L103" s="3"/>
      <c r="M103" s="3"/>
      <c r="N103" s="3"/>
      <c r="O103" s="16">
        <f>SUM(C103:N103)</f>
        <v>17305</v>
      </c>
      <c r="P103" s="27">
        <f t="shared" si="31"/>
        <v>1922.7777777777778</v>
      </c>
      <c r="Q103" s="28">
        <f t="shared" si="32"/>
        <v>2637.835750088402</v>
      </c>
      <c r="R103" s="28">
        <f t="shared" si="33"/>
        <v>119</v>
      </c>
      <c r="S103" s="29">
        <f t="shared" si="34"/>
        <v>6707</v>
      </c>
    </row>
    <row r="104" spans="1:19" ht="21.75" customHeight="1">
      <c r="A104" s="44"/>
      <c r="B104" s="2" t="s">
        <v>77</v>
      </c>
      <c r="C104" s="3">
        <v>102</v>
      </c>
      <c r="D104" s="3">
        <v>94</v>
      </c>
      <c r="E104" s="3">
        <v>39</v>
      </c>
      <c r="F104" s="3">
        <v>30</v>
      </c>
      <c r="G104" s="3">
        <v>5</v>
      </c>
      <c r="H104" s="3">
        <v>5</v>
      </c>
      <c r="I104" s="3">
        <v>5</v>
      </c>
      <c r="J104" s="3">
        <v>5</v>
      </c>
      <c r="K104" s="3">
        <v>5</v>
      </c>
      <c r="L104" s="3"/>
      <c r="M104" s="3"/>
      <c r="N104" s="3"/>
      <c r="O104" s="16">
        <f aca="true" t="shared" si="35" ref="O104:O109">SUM(C104:N104)</f>
        <v>290</v>
      </c>
      <c r="P104" s="27">
        <f t="shared" si="31"/>
        <v>32.22222222222222</v>
      </c>
      <c r="Q104" s="28">
        <f t="shared" si="32"/>
        <v>39.43595370273736</v>
      </c>
      <c r="R104" s="28">
        <f t="shared" si="33"/>
        <v>5</v>
      </c>
      <c r="S104" s="29">
        <f t="shared" si="34"/>
        <v>102</v>
      </c>
    </row>
    <row r="105" spans="1:19" ht="21.75" customHeight="1">
      <c r="A105" s="44"/>
      <c r="B105" s="2" t="s">
        <v>78</v>
      </c>
      <c r="C105" s="3">
        <v>160</v>
      </c>
      <c r="D105" s="3">
        <v>139</v>
      </c>
      <c r="E105" s="3">
        <v>42</v>
      </c>
      <c r="F105" s="3">
        <v>21</v>
      </c>
      <c r="G105" s="3">
        <v>12</v>
      </c>
      <c r="H105" s="3">
        <v>13</v>
      </c>
      <c r="I105" s="3">
        <v>20</v>
      </c>
      <c r="J105" s="3">
        <v>4</v>
      </c>
      <c r="K105" s="3">
        <v>11</v>
      </c>
      <c r="L105" s="3"/>
      <c r="M105" s="3"/>
      <c r="N105" s="3"/>
      <c r="O105" s="16">
        <f t="shared" si="35"/>
        <v>422</v>
      </c>
      <c r="P105" s="27">
        <f t="shared" si="31"/>
        <v>46.888888888888886</v>
      </c>
      <c r="Q105" s="28">
        <f t="shared" si="32"/>
        <v>59.360012728360424</v>
      </c>
      <c r="R105" s="28">
        <f t="shared" si="33"/>
        <v>4</v>
      </c>
      <c r="S105" s="29">
        <f t="shared" si="34"/>
        <v>160</v>
      </c>
    </row>
    <row r="106" spans="1:19" ht="21.75" customHeight="1">
      <c r="A106" s="44"/>
      <c r="B106" s="2" t="s">
        <v>79</v>
      </c>
      <c r="C106" s="3">
        <v>210</v>
      </c>
      <c r="D106" s="3">
        <v>152</v>
      </c>
      <c r="E106" s="3">
        <v>68</v>
      </c>
      <c r="F106" s="3">
        <v>86</v>
      </c>
      <c r="G106" s="3">
        <v>20</v>
      </c>
      <c r="H106" s="3">
        <v>21</v>
      </c>
      <c r="I106" s="3">
        <v>20</v>
      </c>
      <c r="J106" s="3">
        <v>13</v>
      </c>
      <c r="K106" s="3">
        <v>14</v>
      </c>
      <c r="L106" s="3"/>
      <c r="M106" s="3"/>
      <c r="N106" s="3"/>
      <c r="O106" s="16">
        <f t="shared" si="35"/>
        <v>604</v>
      </c>
      <c r="P106" s="27">
        <f t="shared" si="31"/>
        <v>67.11111111111111</v>
      </c>
      <c r="Q106" s="28">
        <f t="shared" si="32"/>
        <v>70.97084690991866</v>
      </c>
      <c r="R106" s="28">
        <f t="shared" si="33"/>
        <v>13</v>
      </c>
      <c r="S106" s="29">
        <f t="shared" si="34"/>
        <v>210</v>
      </c>
    </row>
    <row r="107" spans="1:19" ht="21.75" customHeight="1">
      <c r="A107" s="44"/>
      <c r="B107" s="2" t="s">
        <v>93</v>
      </c>
      <c r="C107" s="3">
        <v>121</v>
      </c>
      <c r="D107" s="3">
        <v>134</v>
      </c>
      <c r="E107" s="3">
        <v>57</v>
      </c>
      <c r="F107" s="3">
        <v>86</v>
      </c>
      <c r="G107" s="3">
        <v>35</v>
      </c>
      <c r="H107" s="3">
        <v>26</v>
      </c>
      <c r="I107" s="3">
        <v>23</v>
      </c>
      <c r="J107" s="3">
        <v>22</v>
      </c>
      <c r="K107" s="3">
        <v>18</v>
      </c>
      <c r="L107" s="3"/>
      <c r="M107" s="3"/>
      <c r="N107" s="3"/>
      <c r="O107" s="16">
        <f t="shared" si="35"/>
        <v>522</v>
      </c>
      <c r="P107" s="27">
        <f t="shared" si="31"/>
        <v>58</v>
      </c>
      <c r="Q107" s="28">
        <f t="shared" si="32"/>
        <v>45.00555521266236</v>
      </c>
      <c r="R107" s="28">
        <f t="shared" si="33"/>
        <v>18</v>
      </c>
      <c r="S107" s="29">
        <f t="shared" si="34"/>
        <v>134</v>
      </c>
    </row>
    <row r="108" spans="1:19" ht="21.75" customHeight="1">
      <c r="A108" s="44"/>
      <c r="B108" s="2" t="s">
        <v>80</v>
      </c>
      <c r="C108" s="3">
        <v>82</v>
      </c>
      <c r="D108" s="3">
        <v>46</v>
      </c>
      <c r="E108" s="3">
        <v>1</v>
      </c>
      <c r="F108" s="3">
        <v>1</v>
      </c>
      <c r="G108" s="3">
        <v>1</v>
      </c>
      <c r="H108" s="3">
        <v>3</v>
      </c>
      <c r="I108" s="3">
        <v>5</v>
      </c>
      <c r="J108" s="3">
        <v>1</v>
      </c>
      <c r="K108" s="3">
        <v>0</v>
      </c>
      <c r="L108" s="3"/>
      <c r="M108" s="3"/>
      <c r="N108" s="3"/>
      <c r="O108" s="16">
        <f t="shared" si="35"/>
        <v>140</v>
      </c>
      <c r="P108" s="27">
        <f t="shared" si="31"/>
        <v>15.555555555555555</v>
      </c>
      <c r="Q108" s="28">
        <f t="shared" si="32"/>
        <v>28.94007217989924</v>
      </c>
      <c r="R108" s="28">
        <f t="shared" si="33"/>
        <v>0</v>
      </c>
      <c r="S108" s="29">
        <f t="shared" si="34"/>
        <v>82</v>
      </c>
    </row>
    <row r="109" spans="1:19" ht="21.75" customHeight="1">
      <c r="A109" s="44"/>
      <c r="B109" s="2" t="s">
        <v>81</v>
      </c>
      <c r="C109" s="3">
        <v>0</v>
      </c>
      <c r="D109" s="3">
        <v>16</v>
      </c>
      <c r="E109" s="3">
        <v>0</v>
      </c>
      <c r="F109" s="3">
        <v>6</v>
      </c>
      <c r="G109" s="3">
        <v>0</v>
      </c>
      <c r="H109" s="3">
        <v>0</v>
      </c>
      <c r="I109" s="3">
        <v>1</v>
      </c>
      <c r="J109" s="3">
        <v>0</v>
      </c>
      <c r="K109" s="3">
        <v>0</v>
      </c>
      <c r="L109" s="3"/>
      <c r="M109" s="3"/>
      <c r="N109" s="3"/>
      <c r="O109" s="16">
        <f t="shared" si="35"/>
        <v>23</v>
      </c>
      <c r="P109" s="27">
        <f t="shared" si="31"/>
        <v>2.5555555555555554</v>
      </c>
      <c r="Q109" s="28">
        <f t="shared" si="32"/>
        <v>5.410894360249309</v>
      </c>
      <c r="R109" s="28">
        <f t="shared" si="33"/>
        <v>0</v>
      </c>
      <c r="S109" s="29">
        <f t="shared" si="34"/>
        <v>16</v>
      </c>
    </row>
    <row r="110" spans="1:19" ht="21.75" customHeight="1">
      <c r="A110" s="44"/>
      <c r="B110" s="4"/>
      <c r="C110" s="8">
        <v>36770</v>
      </c>
      <c r="D110" s="8">
        <v>36800</v>
      </c>
      <c r="E110" s="8">
        <v>36831</v>
      </c>
      <c r="F110" s="8">
        <v>36861</v>
      </c>
      <c r="G110" s="8">
        <v>36892</v>
      </c>
      <c r="H110" s="8">
        <v>36923</v>
      </c>
      <c r="I110" s="8">
        <v>36951</v>
      </c>
      <c r="J110" s="8">
        <v>36982</v>
      </c>
      <c r="K110" s="8">
        <v>37012</v>
      </c>
      <c r="L110" s="8">
        <v>37043</v>
      </c>
      <c r="M110" s="8">
        <v>37073</v>
      </c>
      <c r="N110" s="8">
        <v>37104</v>
      </c>
      <c r="O110" s="17"/>
      <c r="P110" s="27">
        <f t="shared" si="31"/>
        <v>36936.833333333336</v>
      </c>
      <c r="Q110" s="28">
        <f t="shared" si="32"/>
        <v>109.27765581557952</v>
      </c>
      <c r="R110" s="28">
        <f t="shared" si="33"/>
        <v>36770</v>
      </c>
      <c r="S110" s="29">
        <f t="shared" si="34"/>
        <v>37104</v>
      </c>
    </row>
    <row r="111" spans="1:19" ht="21.75" customHeight="1">
      <c r="A111" s="44"/>
      <c r="B111" s="39" t="s">
        <v>9</v>
      </c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40"/>
      <c r="O111" s="17"/>
      <c r="P111" s="27"/>
      <c r="Q111" s="28"/>
      <c r="R111" s="28"/>
      <c r="S111" s="29"/>
    </row>
    <row r="112" spans="1:19" ht="21.75" customHeight="1">
      <c r="A112" s="44"/>
      <c r="B112" s="4" t="s">
        <v>84</v>
      </c>
      <c r="C112" s="5">
        <v>363</v>
      </c>
      <c r="D112" s="5">
        <v>519</v>
      </c>
      <c r="E112" s="5">
        <v>467</v>
      </c>
      <c r="F112" s="5">
        <v>485</v>
      </c>
      <c r="G112" s="5">
        <v>524</v>
      </c>
      <c r="H112" s="5">
        <v>503</v>
      </c>
      <c r="I112" s="5">
        <v>445</v>
      </c>
      <c r="J112" s="5">
        <v>448</v>
      </c>
      <c r="K112" s="5">
        <v>511</v>
      </c>
      <c r="L112" s="5">
        <v>342</v>
      </c>
      <c r="M112" s="5">
        <v>304</v>
      </c>
      <c r="N112" s="5">
        <v>397</v>
      </c>
      <c r="O112" s="23">
        <f aca="true" t="shared" si="36" ref="O112:O120">SUM(C112:N112)</f>
        <v>5308</v>
      </c>
      <c r="P112" s="27">
        <f aca="true" t="shared" si="37" ref="P112:P126">AVERAGE(C112:N112)</f>
        <v>442.3333333333333</v>
      </c>
      <c r="Q112" s="28">
        <f aca="true" t="shared" si="38" ref="Q112:Q126">STDEV(C112:N112)</f>
        <v>74.4450173353502</v>
      </c>
      <c r="R112" s="28">
        <f aca="true" t="shared" si="39" ref="R112:R126">MIN(C112:N112)</f>
        <v>304</v>
      </c>
      <c r="S112" s="29">
        <f aca="true" t="shared" si="40" ref="S112:S126">MAX(C112:N112)</f>
        <v>524</v>
      </c>
    </row>
    <row r="113" spans="1:19" ht="21.75" customHeight="1">
      <c r="A113" s="44"/>
      <c r="B113" s="4" t="s">
        <v>83</v>
      </c>
      <c r="C113" s="5">
        <v>761</v>
      </c>
      <c r="D113" s="5">
        <v>711</v>
      </c>
      <c r="E113" s="5">
        <v>707</v>
      </c>
      <c r="F113" s="5">
        <v>676</v>
      </c>
      <c r="G113" s="5">
        <v>772</v>
      </c>
      <c r="H113" s="5">
        <v>762</v>
      </c>
      <c r="I113" s="5">
        <v>811</v>
      </c>
      <c r="J113" s="5">
        <v>829</v>
      </c>
      <c r="K113" s="5">
        <v>784</v>
      </c>
      <c r="L113" s="5">
        <v>795</v>
      </c>
      <c r="M113" s="5">
        <v>816</v>
      </c>
      <c r="N113" s="5">
        <v>810</v>
      </c>
      <c r="O113" s="17">
        <f t="shared" si="36"/>
        <v>9234</v>
      </c>
      <c r="P113" s="27">
        <f t="shared" si="37"/>
        <v>769.5</v>
      </c>
      <c r="Q113" s="28">
        <f t="shared" si="38"/>
        <v>48.739567648323</v>
      </c>
      <c r="R113" s="28">
        <f t="shared" si="39"/>
        <v>676</v>
      </c>
      <c r="S113" s="29">
        <f t="shared" si="40"/>
        <v>829</v>
      </c>
    </row>
    <row r="114" spans="1:19" ht="21.75" customHeight="1">
      <c r="A114" s="44"/>
      <c r="B114" s="4" t="s">
        <v>82</v>
      </c>
      <c r="C114" s="5">
        <v>299</v>
      </c>
      <c r="D114" s="5">
        <v>341</v>
      </c>
      <c r="E114" s="5">
        <v>495</v>
      </c>
      <c r="F114" s="5">
        <v>335</v>
      </c>
      <c r="G114" s="5">
        <v>263</v>
      </c>
      <c r="H114" s="5">
        <v>243</v>
      </c>
      <c r="I114" s="5">
        <v>330</v>
      </c>
      <c r="J114" s="5">
        <v>288</v>
      </c>
      <c r="K114" s="5">
        <v>287</v>
      </c>
      <c r="L114" s="5">
        <v>463</v>
      </c>
      <c r="M114" s="5">
        <v>318</v>
      </c>
      <c r="N114" s="5">
        <v>516</v>
      </c>
      <c r="O114" s="17">
        <f t="shared" si="36"/>
        <v>4178</v>
      </c>
      <c r="P114" s="27">
        <f t="shared" si="37"/>
        <v>348.1666666666667</v>
      </c>
      <c r="Q114" s="28">
        <f t="shared" si="38"/>
        <v>91.68705007532503</v>
      </c>
      <c r="R114" s="28">
        <f t="shared" si="39"/>
        <v>243</v>
      </c>
      <c r="S114" s="29">
        <f t="shared" si="40"/>
        <v>516</v>
      </c>
    </row>
    <row r="115" spans="1:19" ht="21.75" customHeight="1">
      <c r="A115" s="44"/>
      <c r="B115" s="4" t="s">
        <v>90</v>
      </c>
      <c r="C115" s="5">
        <v>4770</v>
      </c>
      <c r="D115" s="5">
        <v>4501</v>
      </c>
      <c r="E115" s="5">
        <v>4299</v>
      </c>
      <c r="F115" s="5">
        <v>4010</v>
      </c>
      <c r="G115" s="5">
        <v>4609</v>
      </c>
      <c r="H115" s="5">
        <v>4275</v>
      </c>
      <c r="I115" s="5">
        <v>4582</v>
      </c>
      <c r="J115" s="5">
        <v>4491</v>
      </c>
      <c r="K115" s="5">
        <v>4296</v>
      </c>
      <c r="L115" s="5">
        <v>3997</v>
      </c>
      <c r="M115" s="5">
        <v>4135</v>
      </c>
      <c r="N115" s="5">
        <v>3892</v>
      </c>
      <c r="O115" s="17">
        <f t="shared" si="36"/>
        <v>51857</v>
      </c>
      <c r="P115" s="27">
        <f t="shared" si="37"/>
        <v>4321.416666666667</v>
      </c>
      <c r="Q115" s="28">
        <f t="shared" si="38"/>
        <v>275.93196076151827</v>
      </c>
      <c r="R115" s="28">
        <f t="shared" si="39"/>
        <v>3892</v>
      </c>
      <c r="S115" s="29">
        <f t="shared" si="40"/>
        <v>4770</v>
      </c>
    </row>
    <row r="116" spans="1:19" ht="39.75" customHeight="1">
      <c r="A116" s="44"/>
      <c r="B116" s="4" t="s">
        <v>91</v>
      </c>
      <c r="C116" s="5">
        <v>986</v>
      </c>
      <c r="D116" s="5">
        <v>1046</v>
      </c>
      <c r="E116" s="5">
        <v>1213</v>
      </c>
      <c r="F116" s="5">
        <v>1231</v>
      </c>
      <c r="G116" s="5">
        <v>1100</v>
      </c>
      <c r="H116" s="5">
        <v>1056</v>
      </c>
      <c r="I116" s="5">
        <v>1030</v>
      </c>
      <c r="J116" s="5">
        <v>984</v>
      </c>
      <c r="K116" s="5">
        <v>1063</v>
      </c>
      <c r="L116" s="5">
        <v>950</v>
      </c>
      <c r="M116" s="5">
        <v>1144</v>
      </c>
      <c r="N116" s="5">
        <v>1095</v>
      </c>
      <c r="O116" s="17">
        <f t="shared" si="36"/>
        <v>12898</v>
      </c>
      <c r="P116" s="27">
        <f t="shared" si="37"/>
        <v>1074.8333333333333</v>
      </c>
      <c r="Q116" s="28">
        <f t="shared" si="38"/>
        <v>87.57524902861644</v>
      </c>
      <c r="R116" s="28">
        <f t="shared" si="39"/>
        <v>950</v>
      </c>
      <c r="S116" s="29">
        <f t="shared" si="40"/>
        <v>1231</v>
      </c>
    </row>
    <row r="117" spans="1:19" ht="21.75" customHeight="1">
      <c r="A117" s="44"/>
      <c r="B117" s="4" t="s">
        <v>92</v>
      </c>
      <c r="C117" s="5">
        <v>1900</v>
      </c>
      <c r="D117" s="5">
        <v>1889</v>
      </c>
      <c r="E117" s="5">
        <v>1799</v>
      </c>
      <c r="F117" s="5">
        <v>1933</v>
      </c>
      <c r="G117" s="5">
        <v>2095</v>
      </c>
      <c r="H117" s="5">
        <v>1857</v>
      </c>
      <c r="I117" s="5">
        <v>2009</v>
      </c>
      <c r="J117" s="5">
        <v>2000</v>
      </c>
      <c r="K117" s="5">
        <v>2403</v>
      </c>
      <c r="L117" s="5">
        <v>1817</v>
      </c>
      <c r="M117" s="5">
        <v>2081</v>
      </c>
      <c r="N117" s="5">
        <v>2009</v>
      </c>
      <c r="O117" s="17">
        <f t="shared" si="36"/>
        <v>23792</v>
      </c>
      <c r="P117" s="27">
        <f t="shared" si="37"/>
        <v>1982.6666666666667</v>
      </c>
      <c r="Q117" s="28">
        <f t="shared" si="38"/>
        <v>163.9569418715736</v>
      </c>
      <c r="R117" s="28">
        <f t="shared" si="39"/>
        <v>1799</v>
      </c>
      <c r="S117" s="29">
        <f t="shared" si="40"/>
        <v>2403</v>
      </c>
    </row>
    <row r="118" spans="1:19" ht="21.75" customHeight="1">
      <c r="A118" s="44"/>
      <c r="B118" s="4" t="s">
        <v>94</v>
      </c>
      <c r="C118" s="5">
        <v>1047</v>
      </c>
      <c r="D118" s="5">
        <v>906</v>
      </c>
      <c r="E118" s="5">
        <v>1005</v>
      </c>
      <c r="F118" s="5">
        <v>1202</v>
      </c>
      <c r="G118" s="5">
        <v>1284</v>
      </c>
      <c r="H118" s="5">
        <v>1259</v>
      </c>
      <c r="I118" s="5">
        <v>1215</v>
      </c>
      <c r="J118" s="5">
        <v>1193</v>
      </c>
      <c r="K118" s="5">
        <v>2396</v>
      </c>
      <c r="L118" s="5">
        <v>1199</v>
      </c>
      <c r="M118" s="5">
        <v>1155</v>
      </c>
      <c r="N118" s="5">
        <v>1321</v>
      </c>
      <c r="O118" s="17">
        <f t="shared" si="36"/>
        <v>15182</v>
      </c>
      <c r="P118" s="27">
        <f t="shared" si="37"/>
        <v>1265.1666666666667</v>
      </c>
      <c r="Q118" s="28">
        <f t="shared" si="38"/>
        <v>375.960305770638</v>
      </c>
      <c r="R118" s="28">
        <f t="shared" si="39"/>
        <v>906</v>
      </c>
      <c r="S118" s="29">
        <f t="shared" si="40"/>
        <v>2396</v>
      </c>
    </row>
    <row r="119" spans="1:19" ht="21.75" customHeight="1">
      <c r="A119" s="44"/>
      <c r="B119" s="4" t="s">
        <v>95</v>
      </c>
      <c r="C119" s="5">
        <v>346</v>
      </c>
      <c r="D119" s="5">
        <v>220</v>
      </c>
      <c r="E119" s="5">
        <v>259</v>
      </c>
      <c r="F119" s="5">
        <v>217</v>
      </c>
      <c r="G119" s="5">
        <v>181</v>
      </c>
      <c r="H119" s="5">
        <v>132</v>
      </c>
      <c r="I119" s="5">
        <v>198</v>
      </c>
      <c r="J119" s="5">
        <v>189</v>
      </c>
      <c r="K119" s="5">
        <v>388</v>
      </c>
      <c r="L119" s="5">
        <v>213</v>
      </c>
      <c r="M119" s="5">
        <v>206</v>
      </c>
      <c r="N119" s="5">
        <v>211</v>
      </c>
      <c r="O119" s="17">
        <f t="shared" si="36"/>
        <v>2760</v>
      </c>
      <c r="P119" s="27">
        <f t="shared" si="37"/>
        <v>230</v>
      </c>
      <c r="Q119" s="28">
        <f t="shared" si="38"/>
        <v>71.00960242364152</v>
      </c>
      <c r="R119" s="28">
        <f t="shared" si="39"/>
        <v>132</v>
      </c>
      <c r="S119" s="29">
        <f t="shared" si="40"/>
        <v>388</v>
      </c>
    </row>
    <row r="120" spans="1:19" ht="21.75" customHeight="1">
      <c r="A120" s="44"/>
      <c r="B120" s="4" t="s">
        <v>96</v>
      </c>
      <c r="C120" s="5">
        <v>42</v>
      </c>
      <c r="D120" s="5">
        <v>38</v>
      </c>
      <c r="E120" s="5">
        <v>29</v>
      </c>
      <c r="F120" s="5">
        <v>35</v>
      </c>
      <c r="G120" s="5">
        <v>29</v>
      </c>
      <c r="H120" s="5">
        <v>44</v>
      </c>
      <c r="I120" s="5">
        <v>61</v>
      </c>
      <c r="J120" s="5">
        <v>43</v>
      </c>
      <c r="K120" s="5">
        <v>50</v>
      </c>
      <c r="L120" s="5">
        <v>67</v>
      </c>
      <c r="M120" s="5">
        <v>92</v>
      </c>
      <c r="N120" s="5">
        <v>30</v>
      </c>
      <c r="O120" s="17">
        <f t="shared" si="36"/>
        <v>560</v>
      </c>
      <c r="P120" s="27">
        <f t="shared" si="37"/>
        <v>46.666666666666664</v>
      </c>
      <c r="Q120" s="28">
        <f t="shared" si="38"/>
        <v>18.685596462289215</v>
      </c>
      <c r="R120" s="28">
        <f t="shared" si="39"/>
        <v>29</v>
      </c>
      <c r="S120" s="29">
        <f t="shared" si="40"/>
        <v>92</v>
      </c>
    </row>
    <row r="121" spans="1:19" ht="21.75" customHeight="1">
      <c r="A121" s="44"/>
      <c r="B121" s="6" t="s">
        <v>85</v>
      </c>
      <c r="C121" s="7">
        <v>285</v>
      </c>
      <c r="D121" s="7">
        <v>2749</v>
      </c>
      <c r="E121" s="7">
        <v>1141</v>
      </c>
      <c r="F121" s="7">
        <v>707</v>
      </c>
      <c r="G121" s="7">
        <v>954</v>
      </c>
      <c r="H121" s="7">
        <v>533</v>
      </c>
      <c r="I121" s="7">
        <v>758</v>
      </c>
      <c r="J121" s="7">
        <v>1214</v>
      </c>
      <c r="K121" s="7">
        <v>1225</v>
      </c>
      <c r="L121" s="7">
        <v>822</v>
      </c>
      <c r="M121" s="7">
        <v>812</v>
      </c>
      <c r="N121" s="7">
        <v>515</v>
      </c>
      <c r="O121" s="18">
        <f aca="true" t="shared" si="41" ref="O121:O126">SUM(C121:N121)</f>
        <v>11715</v>
      </c>
      <c r="P121" s="27">
        <f t="shared" si="37"/>
        <v>976.25</v>
      </c>
      <c r="Q121" s="28">
        <f t="shared" si="38"/>
        <v>628.6081486470364</v>
      </c>
      <c r="R121" s="28">
        <f t="shared" si="39"/>
        <v>285</v>
      </c>
      <c r="S121" s="29">
        <f t="shared" si="40"/>
        <v>2749</v>
      </c>
    </row>
    <row r="122" spans="1:19" ht="39.75" customHeight="1">
      <c r="A122" s="44"/>
      <c r="B122" s="6" t="s">
        <v>86</v>
      </c>
      <c r="C122" s="7">
        <v>299</v>
      </c>
      <c r="D122" s="7">
        <v>585</v>
      </c>
      <c r="E122" s="7">
        <v>759</v>
      </c>
      <c r="F122" s="7">
        <v>554</v>
      </c>
      <c r="G122" s="7">
        <v>816</v>
      </c>
      <c r="H122" s="7">
        <v>1226</v>
      </c>
      <c r="I122" s="7">
        <v>818</v>
      </c>
      <c r="J122" s="7">
        <v>792</v>
      </c>
      <c r="K122" s="7">
        <v>233</v>
      </c>
      <c r="L122" s="7">
        <v>829</v>
      </c>
      <c r="M122" s="7">
        <v>938</v>
      </c>
      <c r="N122" s="7">
        <v>443</v>
      </c>
      <c r="O122" s="18">
        <f t="shared" si="41"/>
        <v>8292</v>
      </c>
      <c r="P122" s="27">
        <f t="shared" si="37"/>
        <v>691</v>
      </c>
      <c r="Q122" s="28">
        <f t="shared" si="38"/>
        <v>280.87428439848964</v>
      </c>
      <c r="R122" s="28">
        <f t="shared" si="39"/>
        <v>233</v>
      </c>
      <c r="S122" s="29">
        <f t="shared" si="40"/>
        <v>1226</v>
      </c>
    </row>
    <row r="123" spans="1:19" ht="39.75" customHeight="1">
      <c r="A123" s="44"/>
      <c r="B123" s="4" t="s">
        <v>87</v>
      </c>
      <c r="C123" s="5">
        <v>788</v>
      </c>
      <c r="D123" s="5">
        <v>634</v>
      </c>
      <c r="E123" s="5">
        <v>1019</v>
      </c>
      <c r="F123" s="5">
        <v>537</v>
      </c>
      <c r="G123" s="5">
        <v>596</v>
      </c>
      <c r="H123" s="5">
        <v>626</v>
      </c>
      <c r="I123" s="5">
        <v>726</v>
      </c>
      <c r="J123" s="5">
        <v>680</v>
      </c>
      <c r="K123" s="5">
        <v>510</v>
      </c>
      <c r="L123" s="5">
        <v>606</v>
      </c>
      <c r="M123" s="5">
        <v>518</v>
      </c>
      <c r="N123" s="5">
        <v>576</v>
      </c>
      <c r="O123" s="17">
        <f t="shared" si="41"/>
        <v>7816</v>
      </c>
      <c r="P123" s="27">
        <f t="shared" si="37"/>
        <v>651.3333333333334</v>
      </c>
      <c r="Q123" s="28">
        <f t="shared" si="38"/>
        <v>142.3225104110274</v>
      </c>
      <c r="R123" s="28">
        <f t="shared" si="39"/>
        <v>510</v>
      </c>
      <c r="S123" s="29">
        <f t="shared" si="40"/>
        <v>1019</v>
      </c>
    </row>
    <row r="124" spans="1:19" ht="21.75" customHeight="1">
      <c r="A124" s="44"/>
      <c r="B124" s="4" t="s">
        <v>88</v>
      </c>
      <c r="C124" s="5">
        <v>1020</v>
      </c>
      <c r="D124" s="5">
        <v>662</v>
      </c>
      <c r="E124" s="5">
        <v>677</v>
      </c>
      <c r="F124" s="5">
        <v>659</v>
      </c>
      <c r="G124" s="5">
        <v>1080</v>
      </c>
      <c r="H124" s="5">
        <v>732</v>
      </c>
      <c r="I124" s="5">
        <v>1279</v>
      </c>
      <c r="J124" s="5">
        <v>850</v>
      </c>
      <c r="K124" s="5">
        <v>916</v>
      </c>
      <c r="L124" s="5">
        <v>678</v>
      </c>
      <c r="M124" s="5">
        <v>670</v>
      </c>
      <c r="N124" s="5">
        <v>744</v>
      </c>
      <c r="O124" s="17">
        <f t="shared" si="41"/>
        <v>9967</v>
      </c>
      <c r="P124" s="27">
        <f t="shared" si="37"/>
        <v>830.5833333333334</v>
      </c>
      <c r="Q124" s="28">
        <f t="shared" si="38"/>
        <v>203.2846004690931</v>
      </c>
      <c r="R124" s="28">
        <f t="shared" si="39"/>
        <v>659</v>
      </c>
      <c r="S124" s="29">
        <f t="shared" si="40"/>
        <v>1279</v>
      </c>
    </row>
    <row r="125" spans="1:19" ht="39.75" customHeight="1">
      <c r="A125" s="44"/>
      <c r="B125" s="4" t="s">
        <v>103</v>
      </c>
      <c r="C125" s="5">
        <v>159</v>
      </c>
      <c r="D125" s="5">
        <v>62</v>
      </c>
      <c r="E125" s="5">
        <v>64</v>
      </c>
      <c r="F125" s="5">
        <v>45</v>
      </c>
      <c r="G125" s="5">
        <v>26</v>
      </c>
      <c r="H125" s="5">
        <v>64</v>
      </c>
      <c r="I125" s="5">
        <v>68</v>
      </c>
      <c r="J125" s="5">
        <v>49</v>
      </c>
      <c r="K125" s="5">
        <v>63</v>
      </c>
      <c r="L125" s="5">
        <v>59</v>
      </c>
      <c r="M125" s="5">
        <v>51</v>
      </c>
      <c r="N125" s="5">
        <v>53</v>
      </c>
      <c r="O125" s="17">
        <f t="shared" si="41"/>
        <v>763</v>
      </c>
      <c r="P125" s="27">
        <f t="shared" si="37"/>
        <v>63.583333333333336</v>
      </c>
      <c r="Q125" s="28">
        <f t="shared" si="38"/>
        <v>32.17694921222427</v>
      </c>
      <c r="R125" s="28">
        <f t="shared" si="39"/>
        <v>26</v>
      </c>
      <c r="S125" s="29">
        <f t="shared" si="40"/>
        <v>159</v>
      </c>
    </row>
    <row r="126" spans="1:19" ht="21.75" customHeight="1">
      <c r="A126" s="44"/>
      <c r="B126" s="2" t="s">
        <v>89</v>
      </c>
      <c r="C126" s="3">
        <v>4</v>
      </c>
      <c r="D126" s="3">
        <v>87</v>
      </c>
      <c r="E126" s="3">
        <v>31</v>
      </c>
      <c r="F126" s="3">
        <v>31</v>
      </c>
      <c r="G126" s="3">
        <v>27</v>
      </c>
      <c r="H126" s="3">
        <v>21</v>
      </c>
      <c r="I126" s="3">
        <v>15</v>
      </c>
      <c r="J126" s="3">
        <v>10</v>
      </c>
      <c r="K126" s="3">
        <v>10</v>
      </c>
      <c r="L126" s="3"/>
      <c r="M126" s="3"/>
      <c r="N126" s="3"/>
      <c r="O126" s="16">
        <f t="shared" si="41"/>
        <v>236</v>
      </c>
      <c r="P126" s="27">
        <f t="shared" si="37"/>
        <v>26.22222222222222</v>
      </c>
      <c r="Q126" s="28">
        <f t="shared" si="38"/>
        <v>24.782946645716777</v>
      </c>
      <c r="R126" s="28">
        <f t="shared" si="39"/>
        <v>4</v>
      </c>
      <c r="S126" s="29">
        <f t="shared" si="40"/>
        <v>87</v>
      </c>
    </row>
    <row r="127" spans="1:19" ht="21.75" customHeight="1">
      <c r="A127" s="44"/>
      <c r="B127" s="39" t="s">
        <v>10</v>
      </c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40"/>
      <c r="O127" s="17"/>
      <c r="P127" s="27"/>
      <c r="Q127" s="28"/>
      <c r="R127" s="28"/>
      <c r="S127" s="29"/>
    </row>
    <row r="128" spans="1:19" ht="21.75" customHeight="1">
      <c r="A128" s="44"/>
      <c r="B128" s="6" t="s">
        <v>100</v>
      </c>
      <c r="C128" s="7">
        <v>368</v>
      </c>
      <c r="D128" s="7">
        <v>448</v>
      </c>
      <c r="E128" s="7">
        <v>238</v>
      </c>
      <c r="F128" s="7">
        <v>562</v>
      </c>
      <c r="G128" s="7">
        <v>573</v>
      </c>
      <c r="H128" s="7">
        <v>543</v>
      </c>
      <c r="I128" s="7">
        <v>541</v>
      </c>
      <c r="J128" s="7">
        <v>498</v>
      </c>
      <c r="K128" s="7">
        <v>438</v>
      </c>
      <c r="L128" s="7">
        <v>456</v>
      </c>
      <c r="M128" s="7">
        <v>559</v>
      </c>
      <c r="N128" s="7">
        <v>671</v>
      </c>
      <c r="O128" s="18">
        <f>SUM(C128:N128)</f>
        <v>5895</v>
      </c>
      <c r="P128" s="27">
        <f>AVERAGE(C128:N128)</f>
        <v>491.25</v>
      </c>
      <c r="Q128" s="28">
        <f>STDEV(C128:N128)</f>
        <v>112.43674989643168</v>
      </c>
      <c r="R128" s="28">
        <f>MIN(C128:N128)</f>
        <v>238</v>
      </c>
      <c r="S128" s="29">
        <f>MAX(C128:N128)</f>
        <v>671</v>
      </c>
    </row>
    <row r="129" spans="1:19" ht="21.75" customHeight="1">
      <c r="A129" s="44"/>
      <c r="B129" s="6" t="s">
        <v>97</v>
      </c>
      <c r="C129" s="7">
        <v>30</v>
      </c>
      <c r="D129" s="7">
        <v>28</v>
      </c>
      <c r="E129" s="7">
        <v>14</v>
      </c>
      <c r="F129" s="7">
        <v>27</v>
      </c>
      <c r="G129" s="7">
        <v>18</v>
      </c>
      <c r="H129" s="7">
        <v>46</v>
      </c>
      <c r="I129" s="7">
        <v>26</v>
      </c>
      <c r="J129" s="7">
        <v>34</v>
      </c>
      <c r="K129" s="7">
        <v>45</v>
      </c>
      <c r="L129" s="7">
        <v>36</v>
      </c>
      <c r="M129" s="7">
        <v>45</v>
      </c>
      <c r="N129" s="7">
        <v>37</v>
      </c>
      <c r="O129" s="18">
        <f>SUM(C129:N129)</f>
        <v>386</v>
      </c>
      <c r="P129" s="27">
        <f>AVERAGE(C129:N129)</f>
        <v>32.166666666666664</v>
      </c>
      <c r="Q129" s="28">
        <f>STDEV(C129:N129)</f>
        <v>10.355791821122333</v>
      </c>
      <c r="R129" s="28">
        <f>MIN(C129:N129)</f>
        <v>14</v>
      </c>
      <c r="S129" s="29">
        <f>MAX(C129:N129)</f>
        <v>46</v>
      </c>
    </row>
    <row r="130" spans="1:19" ht="21.75" customHeight="1">
      <c r="A130" s="44"/>
      <c r="B130" s="4" t="s">
        <v>98</v>
      </c>
      <c r="C130" s="5">
        <v>51</v>
      </c>
      <c r="D130" s="5">
        <v>64</v>
      </c>
      <c r="E130" s="5">
        <v>33</v>
      </c>
      <c r="F130" s="5">
        <v>66</v>
      </c>
      <c r="G130" s="5">
        <v>51</v>
      </c>
      <c r="H130" s="5">
        <v>72</v>
      </c>
      <c r="I130" s="5">
        <v>83</v>
      </c>
      <c r="J130" s="5">
        <v>78</v>
      </c>
      <c r="K130" s="5">
        <v>83</v>
      </c>
      <c r="L130" s="5">
        <v>75</v>
      </c>
      <c r="M130" s="5">
        <v>119</v>
      </c>
      <c r="N130" s="5">
        <v>119</v>
      </c>
      <c r="O130" s="17">
        <f>SUM(C130:N130)</f>
        <v>894</v>
      </c>
      <c r="P130" s="27">
        <f>AVERAGE(C130:N130)</f>
        <v>74.5</v>
      </c>
      <c r="Q130" s="28">
        <f>STDEV(C130:N130)</f>
        <v>25.46477067351178</v>
      </c>
      <c r="R130" s="28">
        <f>MIN(C130:N130)</f>
        <v>33</v>
      </c>
      <c r="S130" s="29">
        <f>MAX(C130:N130)</f>
        <v>119</v>
      </c>
    </row>
    <row r="131" spans="1:19" ht="21.75" customHeight="1">
      <c r="A131" s="44"/>
      <c r="B131" s="4" t="s">
        <v>99</v>
      </c>
      <c r="C131" s="5">
        <v>21</v>
      </c>
      <c r="D131" s="5">
        <v>25</v>
      </c>
      <c r="E131" s="5">
        <v>24</v>
      </c>
      <c r="F131" s="5">
        <v>34</v>
      </c>
      <c r="G131" s="5">
        <v>8</v>
      </c>
      <c r="H131" s="5">
        <v>59</v>
      </c>
      <c r="I131" s="5">
        <v>6</v>
      </c>
      <c r="J131" s="5">
        <v>5</v>
      </c>
      <c r="K131" s="5">
        <v>57</v>
      </c>
      <c r="L131" s="5">
        <v>19</v>
      </c>
      <c r="M131" s="5">
        <v>38</v>
      </c>
      <c r="N131" s="5">
        <v>26</v>
      </c>
      <c r="O131" s="17">
        <f>SUM(C131:N131)</f>
        <v>322</v>
      </c>
      <c r="P131" s="27">
        <f>AVERAGE(C131:N131)</f>
        <v>26.833333333333332</v>
      </c>
      <c r="Q131" s="28">
        <f>STDEV(C131:N131)</f>
        <v>17.821505565076723</v>
      </c>
      <c r="R131" s="28">
        <f>MIN(C131:N131)</f>
        <v>5</v>
      </c>
      <c r="S131" s="29">
        <f>MAX(C131:N131)</f>
        <v>59</v>
      </c>
    </row>
    <row r="132" spans="1:19" ht="21.75" customHeight="1">
      <c r="A132" s="44"/>
      <c r="B132" s="4" t="s">
        <v>85</v>
      </c>
      <c r="C132" s="5">
        <v>3</v>
      </c>
      <c r="D132" s="5">
        <v>0</v>
      </c>
      <c r="E132" s="5">
        <v>2</v>
      </c>
      <c r="F132" s="5">
        <v>6</v>
      </c>
      <c r="G132" s="5">
        <v>7</v>
      </c>
      <c r="H132" s="5">
        <v>0</v>
      </c>
      <c r="I132" s="5">
        <v>2</v>
      </c>
      <c r="J132" s="5">
        <v>5</v>
      </c>
      <c r="K132" s="5">
        <v>7</v>
      </c>
      <c r="L132" s="5">
        <v>7</v>
      </c>
      <c r="M132" s="5">
        <v>6</v>
      </c>
      <c r="N132" s="5">
        <v>4</v>
      </c>
      <c r="O132" s="17">
        <f>SUM(C132:N132)</f>
        <v>49</v>
      </c>
      <c r="P132" s="27">
        <f>AVERAGE(C132:N132)</f>
        <v>4.083333333333333</v>
      </c>
      <c r="Q132" s="28">
        <f>STDEV(C132:N132)</f>
        <v>2.6443192398846707</v>
      </c>
      <c r="R132" s="28">
        <f>MIN(C132:N132)</f>
        <v>0</v>
      </c>
      <c r="S132" s="29">
        <f>MAX(C132:N132)</f>
        <v>7</v>
      </c>
    </row>
    <row r="133" spans="1:19" ht="21.75" customHeight="1">
      <c r="A133" s="44"/>
      <c r="B133" s="39" t="s">
        <v>11</v>
      </c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40"/>
      <c r="O133" s="17"/>
      <c r="P133" s="27"/>
      <c r="Q133" s="28"/>
      <c r="R133" s="28"/>
      <c r="S133" s="29"/>
    </row>
    <row r="134" spans="1:19" ht="21.75" customHeight="1">
      <c r="A134" s="44"/>
      <c r="B134" s="4" t="s">
        <v>12</v>
      </c>
      <c r="C134" s="5">
        <v>14</v>
      </c>
      <c r="D134" s="5">
        <v>13</v>
      </c>
      <c r="E134" s="5">
        <v>13</v>
      </c>
      <c r="F134" s="5">
        <v>14</v>
      </c>
      <c r="G134" s="5">
        <v>14</v>
      </c>
      <c r="H134" s="5">
        <v>16</v>
      </c>
      <c r="I134" s="5">
        <v>15</v>
      </c>
      <c r="J134" s="5">
        <v>15</v>
      </c>
      <c r="K134" s="5">
        <v>15</v>
      </c>
      <c r="L134" s="5">
        <v>14</v>
      </c>
      <c r="M134" s="5">
        <v>14</v>
      </c>
      <c r="N134" s="5">
        <v>15</v>
      </c>
      <c r="O134" s="17">
        <f aca="true" t="shared" si="42" ref="O134:O143">SUM(C134:N134)</f>
        <v>172</v>
      </c>
      <c r="P134" s="27">
        <f aca="true" t="shared" si="43" ref="P134:P143">AVERAGE(C134:N134)</f>
        <v>14.333333333333334</v>
      </c>
      <c r="Q134" s="28">
        <f aca="true" t="shared" si="44" ref="Q134:Q143">STDEV(C134:N134)</f>
        <v>0.8876253645985868</v>
      </c>
      <c r="R134" s="28">
        <f aca="true" t="shared" si="45" ref="R134:R143">MIN(C134:N134)</f>
        <v>13</v>
      </c>
      <c r="S134" s="29">
        <f aca="true" t="shared" si="46" ref="S134:S143">MAX(C134:N134)</f>
        <v>16</v>
      </c>
    </row>
    <row r="135" spans="1:19" s="1" customFormat="1" ht="21.75" customHeight="1">
      <c r="A135" s="44"/>
      <c r="B135" s="4" t="s">
        <v>13</v>
      </c>
      <c r="C135" s="5">
        <v>16</v>
      </c>
      <c r="D135" s="5">
        <v>17</v>
      </c>
      <c r="E135" s="5">
        <v>15</v>
      </c>
      <c r="F135" s="5">
        <v>15</v>
      </c>
      <c r="G135" s="5">
        <v>16</v>
      </c>
      <c r="H135" s="5">
        <v>15</v>
      </c>
      <c r="I135" s="5">
        <v>18</v>
      </c>
      <c r="J135" s="5">
        <v>16</v>
      </c>
      <c r="K135" s="5">
        <v>17</v>
      </c>
      <c r="L135" s="5">
        <v>17</v>
      </c>
      <c r="M135" s="5">
        <v>16</v>
      </c>
      <c r="N135" s="5">
        <v>16</v>
      </c>
      <c r="O135" s="17">
        <f t="shared" si="42"/>
        <v>194</v>
      </c>
      <c r="P135" s="27">
        <f t="shared" si="43"/>
        <v>16.166666666666668</v>
      </c>
      <c r="Q135" s="28">
        <f t="shared" si="44"/>
        <v>0.9374368665610847</v>
      </c>
      <c r="R135" s="28">
        <f t="shared" si="45"/>
        <v>15</v>
      </c>
      <c r="S135" s="29">
        <f t="shared" si="46"/>
        <v>18</v>
      </c>
    </row>
    <row r="136" spans="1:19" s="1" customFormat="1" ht="21.75" customHeight="1">
      <c r="A136" s="44"/>
      <c r="B136" s="4" t="s">
        <v>14</v>
      </c>
      <c r="C136" s="5">
        <v>82</v>
      </c>
      <c r="D136" s="5">
        <v>81</v>
      </c>
      <c r="E136" s="5">
        <v>82</v>
      </c>
      <c r="F136" s="5">
        <v>79</v>
      </c>
      <c r="G136" s="5">
        <v>82</v>
      </c>
      <c r="H136" s="5">
        <v>78</v>
      </c>
      <c r="I136" s="5">
        <v>86</v>
      </c>
      <c r="J136" s="5">
        <v>83</v>
      </c>
      <c r="K136" s="5">
        <v>80</v>
      </c>
      <c r="L136" s="5">
        <v>83</v>
      </c>
      <c r="M136" s="5">
        <v>82</v>
      </c>
      <c r="N136" s="5">
        <v>81</v>
      </c>
      <c r="O136" s="17">
        <f t="shared" si="42"/>
        <v>979</v>
      </c>
      <c r="P136" s="27">
        <f t="shared" si="43"/>
        <v>81.58333333333333</v>
      </c>
      <c r="Q136" s="28">
        <f t="shared" si="44"/>
        <v>2.06522432562469</v>
      </c>
      <c r="R136" s="28">
        <f t="shared" si="45"/>
        <v>78</v>
      </c>
      <c r="S136" s="29">
        <f t="shared" si="46"/>
        <v>86</v>
      </c>
    </row>
    <row r="137" spans="1:19" ht="21.75" customHeight="1">
      <c r="A137" s="44"/>
      <c r="B137" s="4" t="s">
        <v>15</v>
      </c>
      <c r="C137" s="5">
        <v>3</v>
      </c>
      <c r="D137" s="5">
        <v>1</v>
      </c>
      <c r="E137" s="5">
        <v>2</v>
      </c>
      <c r="F137" s="5">
        <v>3</v>
      </c>
      <c r="G137" s="5">
        <v>4</v>
      </c>
      <c r="H137" s="5">
        <v>2</v>
      </c>
      <c r="I137" s="5">
        <v>1</v>
      </c>
      <c r="J137" s="5">
        <v>2</v>
      </c>
      <c r="K137" s="5">
        <v>2</v>
      </c>
      <c r="L137" s="5">
        <v>2</v>
      </c>
      <c r="M137" s="5">
        <v>2</v>
      </c>
      <c r="N137" s="5">
        <v>2</v>
      </c>
      <c r="O137" s="17">
        <f t="shared" si="42"/>
        <v>26</v>
      </c>
      <c r="P137" s="27">
        <f t="shared" si="43"/>
        <v>2.1666666666666665</v>
      </c>
      <c r="Q137" s="28">
        <f t="shared" si="44"/>
        <v>0.8348471099367217</v>
      </c>
      <c r="R137" s="28">
        <f t="shared" si="45"/>
        <v>1</v>
      </c>
      <c r="S137" s="29">
        <f t="shared" si="46"/>
        <v>4</v>
      </c>
    </row>
    <row r="138" spans="1:19" ht="21.75" customHeight="1">
      <c r="A138" s="44"/>
      <c r="B138" s="4" t="s">
        <v>16</v>
      </c>
      <c r="C138" s="5">
        <v>1</v>
      </c>
      <c r="D138" s="5">
        <v>1</v>
      </c>
      <c r="E138" s="5">
        <v>0</v>
      </c>
      <c r="F138" s="5">
        <v>0</v>
      </c>
      <c r="G138" s="5">
        <v>0</v>
      </c>
      <c r="H138" s="5">
        <v>0</v>
      </c>
      <c r="I138" s="5">
        <v>0</v>
      </c>
      <c r="J138" s="5">
        <v>1</v>
      </c>
      <c r="K138" s="5">
        <v>1</v>
      </c>
      <c r="L138" s="5">
        <v>1</v>
      </c>
      <c r="M138" s="5">
        <v>0</v>
      </c>
      <c r="N138" s="5">
        <v>1</v>
      </c>
      <c r="O138" s="17">
        <f t="shared" si="42"/>
        <v>6</v>
      </c>
      <c r="P138" s="27">
        <f t="shared" si="43"/>
        <v>0.5</v>
      </c>
      <c r="Q138" s="28">
        <f t="shared" si="44"/>
        <v>0.5222329678670935</v>
      </c>
      <c r="R138" s="28">
        <f t="shared" si="45"/>
        <v>0</v>
      </c>
      <c r="S138" s="29">
        <f t="shared" si="46"/>
        <v>1</v>
      </c>
    </row>
    <row r="139" spans="1:19" ht="21.75" customHeight="1">
      <c r="A139" s="44"/>
      <c r="B139" s="4" t="s">
        <v>17</v>
      </c>
      <c r="C139" s="5">
        <v>8</v>
      </c>
      <c r="D139" s="5">
        <v>8</v>
      </c>
      <c r="E139" s="5">
        <v>11</v>
      </c>
      <c r="F139" s="5">
        <v>12</v>
      </c>
      <c r="G139" s="5">
        <v>9</v>
      </c>
      <c r="H139" s="5">
        <v>10</v>
      </c>
      <c r="I139" s="5">
        <v>10</v>
      </c>
      <c r="J139" s="5">
        <v>12</v>
      </c>
      <c r="K139" s="5">
        <v>8</v>
      </c>
      <c r="L139" s="5">
        <v>8</v>
      </c>
      <c r="M139" s="5">
        <v>11</v>
      </c>
      <c r="N139" s="5">
        <v>11</v>
      </c>
      <c r="O139" s="17">
        <f t="shared" si="42"/>
        <v>118</v>
      </c>
      <c r="P139" s="27">
        <f t="shared" si="43"/>
        <v>9.833333333333334</v>
      </c>
      <c r="Q139" s="28">
        <f t="shared" si="44"/>
        <v>1.5859229221975204</v>
      </c>
      <c r="R139" s="28">
        <f t="shared" si="45"/>
        <v>8</v>
      </c>
      <c r="S139" s="29">
        <f t="shared" si="46"/>
        <v>12</v>
      </c>
    </row>
    <row r="140" spans="1:19" ht="21.75" customHeight="1">
      <c r="A140" s="44"/>
      <c r="B140" s="4" t="s">
        <v>18</v>
      </c>
      <c r="C140" s="5">
        <v>1</v>
      </c>
      <c r="D140" s="5">
        <v>2</v>
      </c>
      <c r="E140" s="5">
        <v>2</v>
      </c>
      <c r="F140" s="5">
        <v>3</v>
      </c>
      <c r="G140" s="5">
        <v>3</v>
      </c>
      <c r="H140" s="5">
        <v>3</v>
      </c>
      <c r="I140" s="5">
        <v>3</v>
      </c>
      <c r="J140" s="5">
        <v>1</v>
      </c>
      <c r="K140" s="5">
        <v>1</v>
      </c>
      <c r="L140" s="5">
        <v>1</v>
      </c>
      <c r="M140" s="5">
        <v>1</v>
      </c>
      <c r="N140" s="5">
        <v>1</v>
      </c>
      <c r="O140" s="17">
        <f t="shared" si="42"/>
        <v>22</v>
      </c>
      <c r="P140" s="27">
        <f t="shared" si="43"/>
        <v>1.8333333333333333</v>
      </c>
      <c r="Q140" s="28">
        <f t="shared" si="44"/>
        <v>0.9374368665610919</v>
      </c>
      <c r="R140" s="28">
        <f t="shared" si="45"/>
        <v>1</v>
      </c>
      <c r="S140" s="29">
        <f t="shared" si="46"/>
        <v>3</v>
      </c>
    </row>
    <row r="141" spans="1:19" ht="21.75" customHeight="1">
      <c r="A141" s="44"/>
      <c r="B141" s="4" t="s">
        <v>19</v>
      </c>
      <c r="C141" s="5">
        <v>11</v>
      </c>
      <c r="D141" s="5">
        <v>9</v>
      </c>
      <c r="E141" s="5">
        <v>9</v>
      </c>
      <c r="F141" s="5">
        <v>9</v>
      </c>
      <c r="G141" s="5">
        <v>10</v>
      </c>
      <c r="H141" s="5">
        <v>10</v>
      </c>
      <c r="I141" s="5">
        <v>10</v>
      </c>
      <c r="J141" s="5">
        <v>8</v>
      </c>
      <c r="K141" s="5">
        <v>7</v>
      </c>
      <c r="L141" s="5">
        <v>8</v>
      </c>
      <c r="M141" s="5">
        <v>8</v>
      </c>
      <c r="N141" s="5">
        <v>8</v>
      </c>
      <c r="O141" s="17">
        <f t="shared" si="42"/>
        <v>107</v>
      </c>
      <c r="P141" s="27">
        <f t="shared" si="43"/>
        <v>8.916666666666666</v>
      </c>
      <c r="Q141" s="28">
        <f t="shared" si="44"/>
        <v>1.1645001528813135</v>
      </c>
      <c r="R141" s="28">
        <f t="shared" si="45"/>
        <v>7</v>
      </c>
      <c r="S141" s="29">
        <f t="shared" si="46"/>
        <v>11</v>
      </c>
    </row>
    <row r="142" spans="1:19" ht="21.75" customHeight="1">
      <c r="A142" s="44"/>
      <c r="B142" s="4" t="s">
        <v>20</v>
      </c>
      <c r="C142" s="5">
        <v>1</v>
      </c>
      <c r="D142" s="5">
        <v>1</v>
      </c>
      <c r="E142" s="5">
        <v>0</v>
      </c>
      <c r="F142" s="5">
        <v>0</v>
      </c>
      <c r="G142" s="5">
        <v>0</v>
      </c>
      <c r="H142" s="5">
        <v>1</v>
      </c>
      <c r="I142" s="5">
        <v>0</v>
      </c>
      <c r="J142" s="5">
        <v>0</v>
      </c>
      <c r="K142" s="5">
        <v>0</v>
      </c>
      <c r="L142" s="5">
        <v>0</v>
      </c>
      <c r="M142" s="5">
        <v>0</v>
      </c>
      <c r="N142" s="5">
        <v>0</v>
      </c>
      <c r="O142" s="17">
        <f t="shared" si="42"/>
        <v>3</v>
      </c>
      <c r="P142" s="27">
        <f t="shared" si="43"/>
        <v>0.25</v>
      </c>
      <c r="Q142" s="28">
        <f t="shared" si="44"/>
        <v>0.45226701686664544</v>
      </c>
      <c r="R142" s="28">
        <f t="shared" si="45"/>
        <v>0</v>
      </c>
      <c r="S142" s="29">
        <f t="shared" si="46"/>
        <v>1</v>
      </c>
    </row>
    <row r="143" spans="1:19" s="1" customFormat="1" ht="21.75" customHeight="1" thickBot="1">
      <c r="A143" s="45"/>
      <c r="B143" s="24" t="s">
        <v>21</v>
      </c>
      <c r="C143" s="25">
        <v>0</v>
      </c>
      <c r="D143" s="25">
        <v>0</v>
      </c>
      <c r="E143" s="25">
        <v>1</v>
      </c>
      <c r="F143" s="25">
        <v>1</v>
      </c>
      <c r="G143" s="25">
        <v>1</v>
      </c>
      <c r="H143" s="25">
        <v>1</v>
      </c>
      <c r="I143" s="25">
        <v>1</v>
      </c>
      <c r="J143" s="25">
        <v>1</v>
      </c>
      <c r="K143" s="25">
        <v>1</v>
      </c>
      <c r="L143" s="25">
        <v>1</v>
      </c>
      <c r="M143" s="25">
        <v>0</v>
      </c>
      <c r="N143" s="25">
        <v>1</v>
      </c>
      <c r="O143" s="26">
        <f t="shared" si="42"/>
        <v>9</v>
      </c>
      <c r="P143" s="30">
        <f t="shared" si="43"/>
        <v>0.75</v>
      </c>
      <c r="Q143" s="31">
        <f t="shared" si="44"/>
        <v>0.45226701686664544</v>
      </c>
      <c r="R143" s="31">
        <f t="shared" si="45"/>
        <v>0</v>
      </c>
      <c r="S143" s="32">
        <f t="shared" si="46"/>
        <v>1</v>
      </c>
    </row>
    <row r="144" ht="13.5" thickTop="1"/>
  </sheetData>
  <mergeCells count="23">
    <mergeCell ref="Q1:Q5"/>
    <mergeCell ref="R1:R5"/>
    <mergeCell ref="S1:S5"/>
    <mergeCell ref="P1:P5"/>
    <mergeCell ref="B13:N13"/>
    <mergeCell ref="B2:O2"/>
    <mergeCell ref="B1:O1"/>
    <mergeCell ref="A1:A143"/>
    <mergeCell ref="B68:N68"/>
    <mergeCell ref="B56:N56"/>
    <mergeCell ref="B50:N50"/>
    <mergeCell ref="B43:N43"/>
    <mergeCell ref="B18:N18"/>
    <mergeCell ref="B4:O4"/>
    <mergeCell ref="B5:N5"/>
    <mergeCell ref="B133:N133"/>
    <mergeCell ref="B127:N127"/>
    <mergeCell ref="B111:N111"/>
    <mergeCell ref="B98:N98"/>
    <mergeCell ref="B91:N91"/>
    <mergeCell ref="B84:N84"/>
    <mergeCell ref="B73:N73"/>
    <mergeCell ref="B3:O3"/>
  </mergeCells>
  <printOptions/>
  <pageMargins left="0.75" right="0.75" top="1" bottom="1" header="0.5" footer="0.5"/>
  <pageSetup horizontalDpi="300" verticalDpi="300" orientation="landscape" scale="79" r:id="rId1"/>
  <rowBreaks count="3" manualBreakCount="3">
    <brk id="41" max="255" man="1"/>
    <brk id="82" max="255" man="1"/>
    <brk id="10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469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 Cheatham</dc:creator>
  <cp:keywords/>
  <dc:description/>
  <cp:lastModifiedBy>MG Maness</cp:lastModifiedBy>
  <cp:lastPrinted>2002-10-08T14:50:37Z</cp:lastPrinted>
  <dcterms:created xsi:type="dcterms:W3CDTF">1998-08-19T13:30:17Z</dcterms:created>
  <dcterms:modified xsi:type="dcterms:W3CDTF">2002-10-15T11:17:46Z</dcterms:modified>
  <cp:category/>
  <cp:version/>
  <cp:contentType/>
  <cp:contentStatus/>
</cp:coreProperties>
</file>